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315" windowHeight="8475" tabRatio="630"/>
  </bookViews>
  <sheets>
    <sheet name="Cash Based P&amp;L" sheetId="1" r:id="rId1"/>
    <sheet name="Balance Sheet" sheetId="2" r:id="rId2"/>
    <sheet name="Cash Flow " sheetId="3" r:id="rId3"/>
    <sheet name="Debt Service" sheetId="4" r:id="rId4"/>
    <sheet name="Debt Service Calculation" sheetId="5" r:id="rId5"/>
  </sheets>
  <definedNames>
    <definedName name="_xlnm.Print_Area" localSheetId="1">'Balance Sheet'!$A$1:$E$50</definedName>
    <definedName name="_xlnm.Print_Area" localSheetId="0">'Cash Based P&amp;L'!$A$1:$R$138</definedName>
    <definedName name="_xlnm.Print_Titles" localSheetId="0">'Cash Based P&amp;L'!$A:$A,'Cash Based P&amp;L'!$1:$3</definedName>
    <definedName name="_xlnm.Print_Titles" localSheetId="2">'Cash Flow '!$A:$A,'Cash Flow '!$1:$5</definedName>
  </definedNames>
  <calcPr calcId="125725" concurrentCalc="0"/>
</workbook>
</file>

<file path=xl/calcChain.xml><?xml version="1.0" encoding="utf-8"?>
<calcChain xmlns="http://schemas.openxmlformats.org/spreadsheetml/2006/main">
  <c r="Y11" i="4"/>
  <c r="T11"/>
  <c r="O11"/>
  <c r="J11"/>
  <c r="E11"/>
  <c r="B52"/>
  <c r="B7" i="3"/>
  <c r="C7"/>
  <c r="D7"/>
  <c r="E7"/>
  <c r="F7"/>
  <c r="G7"/>
  <c r="H7"/>
  <c r="I7"/>
  <c r="J7"/>
  <c r="K7"/>
  <c r="L7"/>
  <c r="M7"/>
  <c r="N7"/>
  <c r="B7" i="5"/>
  <c r="Q40" i="4"/>
  <c r="N17" i="1"/>
  <c r="N13"/>
  <c r="Q13"/>
  <c r="R13"/>
  <c r="N12"/>
  <c r="N11"/>
  <c r="N9"/>
  <c r="N8"/>
  <c r="N7"/>
  <c r="N6"/>
  <c r="A45" i="2"/>
  <c r="A44"/>
  <c r="A43"/>
  <c r="A42"/>
  <c r="A41"/>
  <c r="B119" i="1"/>
  <c r="C119"/>
  <c r="D119"/>
  <c r="E119"/>
  <c r="F119"/>
  <c r="G119"/>
  <c r="H119"/>
  <c r="I119"/>
  <c r="J119"/>
  <c r="K119"/>
  <c r="L119"/>
  <c r="M119"/>
  <c r="N119"/>
  <c r="N118"/>
  <c r="N117"/>
  <c r="N116"/>
  <c r="N107"/>
  <c r="N108"/>
  <c r="N109"/>
  <c r="N110"/>
  <c r="N111"/>
  <c r="N112"/>
  <c r="B113"/>
  <c r="C113"/>
  <c r="D113"/>
  <c r="E113"/>
  <c r="F113"/>
  <c r="G113"/>
  <c r="H113"/>
  <c r="I113"/>
  <c r="J113"/>
  <c r="K113"/>
  <c r="L113"/>
  <c r="M113"/>
  <c r="N113"/>
  <c r="B125"/>
  <c r="C125"/>
  <c r="D125"/>
  <c r="E125"/>
  <c r="F125"/>
  <c r="G125"/>
  <c r="H125"/>
  <c r="I125"/>
  <c r="J125"/>
  <c r="K125"/>
  <c r="L125"/>
  <c r="M125"/>
  <c r="N125"/>
  <c r="C22" i="2"/>
  <c r="C21"/>
  <c r="C20"/>
  <c r="B104" i="1"/>
  <c r="C104"/>
  <c r="D104"/>
  <c r="E104"/>
  <c r="F104"/>
  <c r="G104"/>
  <c r="H104"/>
  <c r="I104"/>
  <c r="J104"/>
  <c r="K104"/>
  <c r="L104"/>
  <c r="M104"/>
  <c r="N104"/>
  <c r="C19" i="2"/>
  <c r="N129" i="1"/>
  <c r="C27" i="2"/>
  <c r="N130" i="1"/>
  <c r="C28" i="2"/>
  <c r="N128" i="1"/>
  <c r="C26" i="2"/>
  <c r="B45"/>
  <c r="B44"/>
  <c r="B42"/>
  <c r="B41"/>
  <c r="D131" i="1"/>
  <c r="E131"/>
  <c r="F131"/>
  <c r="G131"/>
  <c r="H131"/>
  <c r="I131"/>
  <c r="J131"/>
  <c r="K131"/>
  <c r="L131"/>
  <c r="M131"/>
  <c r="N131"/>
  <c r="B131"/>
  <c r="C131"/>
  <c r="C12" i="3"/>
  <c r="C13"/>
  <c r="N99" i="1"/>
  <c r="N100"/>
  <c r="N101"/>
  <c r="N102"/>
  <c r="N103"/>
  <c r="B12" i="2"/>
  <c r="B22" i="3"/>
  <c r="B16" i="2"/>
  <c r="P12" i="3"/>
  <c r="P13"/>
  <c r="O12"/>
  <c r="O13"/>
  <c r="D12"/>
  <c r="D13"/>
  <c r="E12"/>
  <c r="E13"/>
  <c r="F12"/>
  <c r="F13"/>
  <c r="G12"/>
  <c r="G13"/>
  <c r="H12"/>
  <c r="H13"/>
  <c r="I12"/>
  <c r="I13"/>
  <c r="J12"/>
  <c r="J13"/>
  <c r="K12"/>
  <c r="K13"/>
  <c r="L12"/>
  <c r="L13"/>
  <c r="M12"/>
  <c r="M13"/>
  <c r="B12"/>
  <c r="B13"/>
  <c r="X39" i="4"/>
  <c r="V39"/>
  <c r="S39"/>
  <c r="D1" i="3"/>
  <c r="N106" i="1"/>
  <c r="N115"/>
  <c r="N121"/>
  <c r="N122"/>
  <c r="N123"/>
  <c r="N124"/>
  <c r="N98"/>
  <c r="D1" i="4"/>
  <c r="B1" i="2"/>
  <c r="N39" i="4"/>
  <c r="I39"/>
  <c r="D39"/>
  <c r="B47" i="2"/>
  <c r="C29"/>
  <c r="C23"/>
  <c r="B29"/>
  <c r="B23"/>
  <c r="B31"/>
  <c r="C84" i="1"/>
  <c r="D84"/>
  <c r="E84"/>
  <c r="F84"/>
  <c r="G84"/>
  <c r="H84"/>
  <c r="I84"/>
  <c r="J84"/>
  <c r="K84"/>
  <c r="L84"/>
  <c r="M84"/>
  <c r="B84"/>
  <c r="C76"/>
  <c r="D76"/>
  <c r="E76"/>
  <c r="F76"/>
  <c r="G76"/>
  <c r="H76"/>
  <c r="I76"/>
  <c r="J76"/>
  <c r="K76"/>
  <c r="L76"/>
  <c r="M76"/>
  <c r="B76"/>
  <c r="N72"/>
  <c r="Q72"/>
  <c r="R72"/>
  <c r="N73"/>
  <c r="Q73"/>
  <c r="R73"/>
  <c r="N74"/>
  <c r="Q74"/>
  <c r="R74"/>
  <c r="N75"/>
  <c r="Q75"/>
  <c r="R75"/>
  <c r="C62"/>
  <c r="D62"/>
  <c r="E62"/>
  <c r="F62"/>
  <c r="G62"/>
  <c r="H62"/>
  <c r="I62"/>
  <c r="J62"/>
  <c r="K62"/>
  <c r="L62"/>
  <c r="M62"/>
  <c r="B62"/>
  <c r="C52"/>
  <c r="D52"/>
  <c r="E52"/>
  <c r="F52"/>
  <c r="G52"/>
  <c r="H52"/>
  <c r="I52"/>
  <c r="J52"/>
  <c r="K52"/>
  <c r="L52"/>
  <c r="M52"/>
  <c r="B52"/>
  <c r="C46"/>
  <c r="D46"/>
  <c r="E46"/>
  <c r="F46"/>
  <c r="G46"/>
  <c r="H46"/>
  <c r="I46"/>
  <c r="J46"/>
  <c r="K46"/>
  <c r="L46"/>
  <c r="M46"/>
  <c r="B46"/>
  <c r="N46"/>
  <c r="C37"/>
  <c r="D37"/>
  <c r="D86"/>
  <c r="E37"/>
  <c r="F37"/>
  <c r="G37"/>
  <c r="H37"/>
  <c r="I37"/>
  <c r="J37"/>
  <c r="K37"/>
  <c r="L37"/>
  <c r="M37"/>
  <c r="B37"/>
  <c r="N90"/>
  <c r="Q90"/>
  <c r="R90"/>
  <c r="N83"/>
  <c r="Q83"/>
  <c r="R83"/>
  <c r="N82"/>
  <c r="Q82"/>
  <c r="R82"/>
  <c r="N81"/>
  <c r="Q81"/>
  <c r="N80"/>
  <c r="Q80"/>
  <c r="N71"/>
  <c r="Q71"/>
  <c r="R71"/>
  <c r="N70"/>
  <c r="Q70"/>
  <c r="R70"/>
  <c r="N69"/>
  <c r="Q69"/>
  <c r="R69"/>
  <c r="N68"/>
  <c r="Q68"/>
  <c r="R68"/>
  <c r="N67"/>
  <c r="Q67"/>
  <c r="N66"/>
  <c r="Q66"/>
  <c r="R66"/>
  <c r="N65"/>
  <c r="Q65"/>
  <c r="N58"/>
  <c r="Q58"/>
  <c r="R58"/>
  <c r="N59"/>
  <c r="Q59"/>
  <c r="R59"/>
  <c r="N60"/>
  <c r="Q60"/>
  <c r="R60"/>
  <c r="N61"/>
  <c r="Q61"/>
  <c r="R61"/>
  <c r="N57"/>
  <c r="Q57"/>
  <c r="R57"/>
  <c r="N56"/>
  <c r="Q56"/>
  <c r="N55"/>
  <c r="Q55"/>
  <c r="N51"/>
  <c r="Q51"/>
  <c r="R51"/>
  <c r="N50"/>
  <c r="Q50"/>
  <c r="R50"/>
  <c r="N49"/>
  <c r="Q49"/>
  <c r="N41"/>
  <c r="Q41"/>
  <c r="R41"/>
  <c r="N42"/>
  <c r="Q42"/>
  <c r="N43"/>
  <c r="Q43"/>
  <c r="R43"/>
  <c r="N44"/>
  <c r="Q44"/>
  <c r="R44"/>
  <c r="N45"/>
  <c r="Q45"/>
  <c r="R45"/>
  <c r="N40"/>
  <c r="Q40"/>
  <c r="N25"/>
  <c r="Q25"/>
  <c r="R25"/>
  <c r="N26"/>
  <c r="Q26"/>
  <c r="O7" i="3"/>
  <c r="N27" i="1"/>
  <c r="Q27"/>
  <c r="R27"/>
  <c r="N28"/>
  <c r="Q28"/>
  <c r="R28"/>
  <c r="N29"/>
  <c r="Q29"/>
  <c r="R29"/>
  <c r="N30"/>
  <c r="Q30"/>
  <c r="R30"/>
  <c r="N31"/>
  <c r="Q31"/>
  <c r="R31"/>
  <c r="N32"/>
  <c r="Q32"/>
  <c r="R32"/>
  <c r="N33"/>
  <c r="Q33"/>
  <c r="R33"/>
  <c r="N34"/>
  <c r="Q34"/>
  <c r="R34"/>
  <c r="N35"/>
  <c r="Q35"/>
  <c r="R35"/>
  <c r="N36"/>
  <c r="Q36"/>
  <c r="R36"/>
  <c r="N24"/>
  <c r="Q24"/>
  <c r="Q17"/>
  <c r="R17"/>
  <c r="Q6"/>
  <c r="R6"/>
  <c r="Q11"/>
  <c r="R11"/>
  <c r="Q12"/>
  <c r="R12"/>
  <c r="N14"/>
  <c r="Q14"/>
  <c r="R14"/>
  <c r="N5"/>
  <c r="Q5"/>
  <c r="C15"/>
  <c r="C19"/>
  <c r="D15"/>
  <c r="D19"/>
  <c r="D88"/>
  <c r="E15"/>
  <c r="E19"/>
  <c r="F15"/>
  <c r="F19"/>
  <c r="G15"/>
  <c r="G19"/>
  <c r="H15"/>
  <c r="H19"/>
  <c r="I15"/>
  <c r="I19"/>
  <c r="J15"/>
  <c r="J19"/>
  <c r="K15"/>
  <c r="K19"/>
  <c r="L15"/>
  <c r="L19"/>
  <c r="M15"/>
  <c r="M19"/>
  <c r="B15"/>
  <c r="B19"/>
  <c r="B86"/>
  <c r="B39" i="4"/>
  <c r="C39"/>
  <c r="L39"/>
  <c r="M39"/>
  <c r="O39"/>
  <c r="G39"/>
  <c r="H39"/>
  <c r="Q49"/>
  <c r="Q45"/>
  <c r="Q41"/>
  <c r="Q48"/>
  <c r="Q44"/>
  <c r="W39"/>
  <c r="Y39"/>
  <c r="B49" i="2"/>
  <c r="E86" i="1"/>
  <c r="C86"/>
  <c r="C88"/>
  <c r="M86"/>
  <c r="K86"/>
  <c r="I86"/>
  <c r="G86"/>
  <c r="N37"/>
  <c r="N52"/>
  <c r="F86"/>
  <c r="N62"/>
  <c r="L86"/>
  <c r="J86"/>
  <c r="H86"/>
  <c r="N76"/>
  <c r="N84"/>
  <c r="R40"/>
  <c r="R55"/>
  <c r="R67"/>
  <c r="R5"/>
  <c r="R80"/>
  <c r="N15"/>
  <c r="N19"/>
  <c r="N12" i="3"/>
  <c r="N13"/>
  <c r="R26" i="1"/>
  <c r="P7" i="3"/>
  <c r="R81" i="1"/>
  <c r="Q84"/>
  <c r="R84"/>
  <c r="R65"/>
  <c r="R76"/>
  <c r="Q76"/>
  <c r="R56"/>
  <c r="R62"/>
  <c r="Q62"/>
  <c r="Q52"/>
  <c r="R49"/>
  <c r="R52"/>
  <c r="N86"/>
  <c r="R42"/>
  <c r="Q46"/>
  <c r="R46"/>
  <c r="Q37"/>
  <c r="R24"/>
  <c r="R37"/>
  <c r="R86"/>
  <c r="M88"/>
  <c r="K88"/>
  <c r="I88"/>
  <c r="G88"/>
  <c r="E88"/>
  <c r="B88"/>
  <c r="L88"/>
  <c r="J88"/>
  <c r="H88"/>
  <c r="F88"/>
  <c r="Q42" i="4"/>
  <c r="Q46"/>
  <c r="Q50"/>
  <c r="Q43"/>
  <c r="Q47"/>
  <c r="Q39"/>
  <c r="R39"/>
  <c r="T39"/>
  <c r="Q51"/>
  <c r="J39"/>
  <c r="B65"/>
  <c r="B16"/>
  <c r="B92" i="1"/>
  <c r="B94"/>
  <c r="B6" i="3"/>
  <c r="B8"/>
  <c r="N88" i="1"/>
  <c r="Q15"/>
  <c r="Q19"/>
  <c r="R15"/>
  <c r="R19"/>
  <c r="Q86"/>
  <c r="R88"/>
  <c r="Q88"/>
  <c r="I40" i="4"/>
  <c r="G40"/>
  <c r="H40"/>
  <c r="J40"/>
  <c r="G41"/>
  <c r="I41"/>
  <c r="V40"/>
  <c r="Y40"/>
  <c r="X40"/>
  <c r="S40"/>
  <c r="T40"/>
  <c r="N40"/>
  <c r="L40"/>
  <c r="H41"/>
  <c r="J41"/>
  <c r="E39"/>
  <c r="B19" i="3"/>
  <c r="B20"/>
  <c r="B23"/>
  <c r="B24"/>
  <c r="C22"/>
  <c r="W40" i="4"/>
  <c r="V41"/>
  <c r="X41"/>
  <c r="W41"/>
  <c r="Y41"/>
  <c r="R40"/>
  <c r="S41"/>
  <c r="R41"/>
  <c r="T41"/>
  <c r="M40"/>
  <c r="O40"/>
  <c r="L41"/>
  <c r="N41"/>
  <c r="G42"/>
  <c r="J42"/>
  <c r="I42"/>
  <c r="D40"/>
  <c r="C16"/>
  <c r="C92" i="1"/>
  <c r="C94"/>
  <c r="C6" i="3"/>
  <c r="B40" i="4"/>
  <c r="C40"/>
  <c r="C8" i="3"/>
  <c r="X42" i="4"/>
  <c r="V42"/>
  <c r="Y42"/>
  <c r="T42"/>
  <c r="S42"/>
  <c r="R42"/>
  <c r="M41"/>
  <c r="O41"/>
  <c r="N42"/>
  <c r="H42"/>
  <c r="G43"/>
  <c r="J43"/>
  <c r="I43"/>
  <c r="E40"/>
  <c r="C19" i="3"/>
  <c r="C20"/>
  <c r="C23"/>
  <c r="C24"/>
  <c r="D22"/>
  <c r="W42" i="4"/>
  <c r="X43"/>
  <c r="V43"/>
  <c r="Y43"/>
  <c r="S43"/>
  <c r="T43"/>
  <c r="L42"/>
  <c r="M42"/>
  <c r="O42"/>
  <c r="G44"/>
  <c r="I44"/>
  <c r="H44"/>
  <c r="J44"/>
  <c r="H43"/>
  <c r="D41"/>
  <c r="D16"/>
  <c r="D92" i="1"/>
  <c r="D94"/>
  <c r="D6" i="3"/>
  <c r="D8"/>
  <c r="B41" i="4"/>
  <c r="C41"/>
  <c r="D19" i="3"/>
  <c r="D20"/>
  <c r="W43" i="4"/>
  <c r="V44"/>
  <c r="X44"/>
  <c r="Y44"/>
  <c r="R43"/>
  <c r="S44"/>
  <c r="R44"/>
  <c r="T44"/>
  <c r="N43"/>
  <c r="L43"/>
  <c r="M43"/>
  <c r="O43"/>
  <c r="G45"/>
  <c r="J45"/>
  <c r="I45"/>
  <c r="D23" i="3"/>
  <c r="D24"/>
  <c r="E22"/>
  <c r="E41" i="4"/>
  <c r="V45"/>
  <c r="X45"/>
  <c r="Y45"/>
  <c r="W44"/>
  <c r="S45"/>
  <c r="T45"/>
  <c r="L44"/>
  <c r="N44"/>
  <c r="M44"/>
  <c r="O44"/>
  <c r="H45"/>
  <c r="G46"/>
  <c r="I46"/>
  <c r="J46"/>
  <c r="B42"/>
  <c r="D42"/>
  <c r="E16"/>
  <c r="E92" i="1"/>
  <c r="E94"/>
  <c r="E6" i="3"/>
  <c r="E8"/>
  <c r="X46" i="4"/>
  <c r="V46"/>
  <c r="W46"/>
  <c r="Y46"/>
  <c r="W45"/>
  <c r="R45"/>
  <c r="S46"/>
  <c r="R46"/>
  <c r="T46"/>
  <c r="N45"/>
  <c r="L45"/>
  <c r="M45"/>
  <c r="O45"/>
  <c r="I47"/>
  <c r="J47"/>
  <c r="G47"/>
  <c r="H46"/>
  <c r="C42"/>
  <c r="X47"/>
  <c r="V47"/>
  <c r="W47"/>
  <c r="Y47"/>
  <c r="S47"/>
  <c r="T47"/>
  <c r="L46"/>
  <c r="N46"/>
  <c r="G48"/>
  <c r="J48"/>
  <c r="I48"/>
  <c r="H47"/>
  <c r="E19" i="3"/>
  <c r="E20"/>
  <c r="E23"/>
  <c r="E24"/>
  <c r="F22"/>
  <c r="E42" i="4"/>
  <c r="X48"/>
  <c r="V48"/>
  <c r="W48"/>
  <c r="Y48"/>
  <c r="S48"/>
  <c r="R48"/>
  <c r="T48"/>
  <c r="R47"/>
  <c r="M46"/>
  <c r="O46"/>
  <c r="N47"/>
  <c r="L47"/>
  <c r="I49"/>
  <c r="G49"/>
  <c r="H49"/>
  <c r="J49"/>
  <c r="H48"/>
  <c r="D43"/>
  <c r="B43"/>
  <c r="X49"/>
  <c r="V49"/>
  <c r="W49"/>
  <c r="Y49"/>
  <c r="S49"/>
  <c r="R49"/>
  <c r="T49"/>
  <c r="M47"/>
  <c r="O47"/>
  <c r="N48"/>
  <c r="L48"/>
  <c r="J50"/>
  <c r="I50"/>
  <c r="I51"/>
  <c r="G50"/>
  <c r="C43"/>
  <c r="F16"/>
  <c r="F92" i="1"/>
  <c r="X50" i="4"/>
  <c r="X51"/>
  <c r="V50"/>
  <c r="Y50"/>
  <c r="S50"/>
  <c r="T50"/>
  <c r="M48"/>
  <c r="O48"/>
  <c r="L49"/>
  <c r="N49"/>
  <c r="H50"/>
  <c r="H51"/>
  <c r="G51"/>
  <c r="I52"/>
  <c r="J51"/>
  <c r="F94" i="1"/>
  <c r="F6" i="3"/>
  <c r="F19"/>
  <c r="E43" i="4"/>
  <c r="W50"/>
  <c r="W51"/>
  <c r="V51"/>
  <c r="Y51"/>
  <c r="T51"/>
  <c r="R50"/>
  <c r="R51"/>
  <c r="S51"/>
  <c r="M49"/>
  <c r="O49"/>
  <c r="D31"/>
  <c r="C42" i="2"/>
  <c r="G52" i="4"/>
  <c r="B44"/>
  <c r="D44"/>
  <c r="F20" i="3"/>
  <c r="F8"/>
  <c r="X52" i="4"/>
  <c r="D34"/>
  <c r="C45" i="2"/>
  <c r="V52" i="4"/>
  <c r="D33"/>
  <c r="C44" i="2"/>
  <c r="S52" i="4"/>
  <c r="Q52"/>
  <c r="N50"/>
  <c r="N51"/>
  <c r="L50"/>
  <c r="H52"/>
  <c r="C44"/>
  <c r="G16"/>
  <c r="G92" i="1"/>
  <c r="F23" i="3"/>
  <c r="F24"/>
  <c r="G22"/>
  <c r="W52" i="4"/>
  <c r="R52"/>
  <c r="L51"/>
  <c r="D23"/>
  <c r="M50"/>
  <c r="J52"/>
  <c r="G94" i="1"/>
  <c r="G6" i="3"/>
  <c r="G19"/>
  <c r="E44" i="4"/>
  <c r="Y52"/>
  <c r="T52"/>
  <c r="M51"/>
  <c r="O50"/>
  <c r="G53"/>
  <c r="J53"/>
  <c r="I53"/>
  <c r="D45"/>
  <c r="B45"/>
  <c r="G20" i="3"/>
  <c r="G8"/>
  <c r="V53" i="4"/>
  <c r="X53"/>
  <c r="Y53"/>
  <c r="S53"/>
  <c r="T53"/>
  <c r="Q53"/>
  <c r="O51"/>
  <c r="N52"/>
  <c r="I54"/>
  <c r="J54"/>
  <c r="G54"/>
  <c r="H54"/>
  <c r="H53"/>
  <c r="C45"/>
  <c r="H16"/>
  <c r="H92" i="1"/>
  <c r="G23" i="3"/>
  <c r="G24"/>
  <c r="H22"/>
  <c r="V54" i="4"/>
  <c r="X54"/>
  <c r="Y54"/>
  <c r="W53"/>
  <c r="S54"/>
  <c r="T54"/>
  <c r="Q54"/>
  <c r="R54"/>
  <c r="R53"/>
  <c r="L52"/>
  <c r="M52"/>
  <c r="O52"/>
  <c r="D32"/>
  <c r="C43" i="2"/>
  <c r="I55" i="4"/>
  <c r="J55"/>
  <c r="G55"/>
  <c r="H94" i="1"/>
  <c r="H6" i="3"/>
  <c r="H19"/>
  <c r="E45" i="4"/>
  <c r="V55"/>
  <c r="X55"/>
  <c r="Y55"/>
  <c r="W54"/>
  <c r="S55"/>
  <c r="T55"/>
  <c r="Q55"/>
  <c r="N53"/>
  <c r="L53"/>
  <c r="M53"/>
  <c r="O53"/>
  <c r="H55"/>
  <c r="G56"/>
  <c r="J56"/>
  <c r="I56"/>
  <c r="D46"/>
  <c r="B46"/>
  <c r="H20" i="3"/>
  <c r="H8"/>
  <c r="V56" i="4"/>
  <c r="X56"/>
  <c r="Y56"/>
  <c r="W55"/>
  <c r="S56"/>
  <c r="T56"/>
  <c r="Q56"/>
  <c r="R56"/>
  <c r="R55"/>
  <c r="L54"/>
  <c r="N54"/>
  <c r="G57"/>
  <c r="J57"/>
  <c r="I57"/>
  <c r="H56"/>
  <c r="C46"/>
  <c r="I16"/>
  <c r="I92" i="1"/>
  <c r="H23" i="3"/>
  <c r="H24"/>
  <c r="I22"/>
  <c r="X57" i="4"/>
  <c r="V57"/>
  <c r="Y57"/>
  <c r="W56"/>
  <c r="S57"/>
  <c r="T57"/>
  <c r="Q57"/>
  <c r="M54"/>
  <c r="O54"/>
  <c r="N55"/>
  <c r="H57"/>
  <c r="I58"/>
  <c r="J58"/>
  <c r="G58"/>
  <c r="H58"/>
  <c r="I94" i="1"/>
  <c r="I6" i="3"/>
  <c r="I19"/>
  <c r="E46" i="4"/>
  <c r="W57"/>
  <c r="V58"/>
  <c r="X58"/>
  <c r="Y58"/>
  <c r="Q58"/>
  <c r="T58"/>
  <c r="S58"/>
  <c r="R57"/>
  <c r="L55"/>
  <c r="M55"/>
  <c r="O55"/>
  <c r="N56"/>
  <c r="I59"/>
  <c r="J59"/>
  <c r="G59"/>
  <c r="B47"/>
  <c r="D47"/>
  <c r="I20" i="3"/>
  <c r="I8"/>
  <c r="X59" i="4"/>
  <c r="V59"/>
  <c r="Y59"/>
  <c r="W58"/>
  <c r="S59"/>
  <c r="T59"/>
  <c r="Q59"/>
  <c r="R58"/>
  <c r="L56"/>
  <c r="M56"/>
  <c r="O56"/>
  <c r="L57"/>
  <c r="N57"/>
  <c r="H59"/>
  <c r="I60"/>
  <c r="J60"/>
  <c r="G60"/>
  <c r="H60"/>
  <c r="J16"/>
  <c r="J92" i="1"/>
  <c r="C47" i="4"/>
  <c r="I23" i="3"/>
  <c r="I24"/>
  <c r="J22"/>
  <c r="W59" i="4"/>
  <c r="X60"/>
  <c r="V60"/>
  <c r="W60"/>
  <c r="Y60"/>
  <c r="Q60"/>
  <c r="T60"/>
  <c r="S60"/>
  <c r="R59"/>
  <c r="M57"/>
  <c r="O57"/>
  <c r="N58"/>
  <c r="G61"/>
  <c r="J61"/>
  <c r="I61"/>
  <c r="J19" i="3"/>
  <c r="E47" i="4"/>
  <c r="J94" i="1"/>
  <c r="J6" i="3"/>
  <c r="V61" i="4"/>
  <c r="X61"/>
  <c r="Y61"/>
  <c r="Q61"/>
  <c r="T61"/>
  <c r="S61"/>
  <c r="R60"/>
  <c r="L58"/>
  <c r="M58"/>
  <c r="O58"/>
  <c r="N59"/>
  <c r="H61"/>
  <c r="I62"/>
  <c r="J62"/>
  <c r="G62"/>
  <c r="H62"/>
  <c r="D48"/>
  <c r="K16"/>
  <c r="K92" i="1"/>
  <c r="K94"/>
  <c r="K6" i="3"/>
  <c r="K8"/>
  <c r="B48" i="4"/>
  <c r="J20" i="3"/>
  <c r="J8"/>
  <c r="V62" i="4"/>
  <c r="X62"/>
  <c r="Y62"/>
  <c r="W61"/>
  <c r="S62"/>
  <c r="T62"/>
  <c r="Q62"/>
  <c r="R62"/>
  <c r="R61"/>
  <c r="L59"/>
  <c r="M59"/>
  <c r="O59"/>
  <c r="L60"/>
  <c r="I63"/>
  <c r="I64"/>
  <c r="J63"/>
  <c r="G63"/>
  <c r="J23" i="3"/>
  <c r="J24"/>
  <c r="K22"/>
  <c r="C48" i="4"/>
  <c r="X63"/>
  <c r="X64"/>
  <c r="V63"/>
  <c r="Y63"/>
  <c r="W62"/>
  <c r="S63"/>
  <c r="S64"/>
  <c r="Q63"/>
  <c r="T63"/>
  <c r="N60"/>
  <c r="O60"/>
  <c r="N61"/>
  <c r="M60"/>
  <c r="L61"/>
  <c r="H63"/>
  <c r="H64"/>
  <c r="G64"/>
  <c r="I65"/>
  <c r="J64"/>
  <c r="K19" i="3"/>
  <c r="K20"/>
  <c r="K23"/>
  <c r="K24"/>
  <c r="L22"/>
  <c r="E48" i="4"/>
  <c r="W63"/>
  <c r="W64"/>
  <c r="V64"/>
  <c r="Y64"/>
  <c r="R63"/>
  <c r="R64"/>
  <c r="Q64"/>
  <c r="T64"/>
  <c r="M61"/>
  <c r="O61"/>
  <c r="L62"/>
  <c r="N62"/>
  <c r="E31"/>
  <c r="G65"/>
  <c r="D49"/>
  <c r="L16"/>
  <c r="L92" i="1"/>
  <c r="L94"/>
  <c r="L6" i="3"/>
  <c r="L8"/>
  <c r="E49" i="4"/>
  <c r="B49"/>
  <c r="C49"/>
  <c r="L19" i="3"/>
  <c r="L20"/>
  <c r="X65" i="4"/>
  <c r="E34"/>
  <c r="V65"/>
  <c r="Q65"/>
  <c r="S65"/>
  <c r="E33"/>
  <c r="M62"/>
  <c r="O62"/>
  <c r="L63"/>
  <c r="L23" i="3"/>
  <c r="L24"/>
  <c r="M22"/>
  <c r="H65" i="4"/>
  <c r="B50"/>
  <c r="D50"/>
  <c r="W65"/>
  <c r="R65"/>
  <c r="N63"/>
  <c r="N64"/>
  <c r="L64"/>
  <c r="E23"/>
  <c r="B16" i="5"/>
  <c r="M63" i="4"/>
  <c r="M64"/>
  <c r="J65"/>
  <c r="M16"/>
  <c r="M92" i="1"/>
  <c r="D51" i="4"/>
  <c r="D24"/>
  <c r="C50"/>
  <c r="B51"/>
  <c r="D22"/>
  <c r="Y65"/>
  <c r="T65"/>
  <c r="O63"/>
  <c r="G66"/>
  <c r="J66"/>
  <c r="I66"/>
  <c r="M19" i="3"/>
  <c r="C51" i="4"/>
  <c r="E50"/>
  <c r="M94" i="1"/>
  <c r="M6" i="3"/>
  <c r="N92" i="1"/>
  <c r="N94"/>
  <c r="V66" i="4"/>
  <c r="Y66"/>
  <c r="X66"/>
  <c r="S66"/>
  <c r="T66"/>
  <c r="Q66"/>
  <c r="O64"/>
  <c r="N65"/>
  <c r="I67"/>
  <c r="J67"/>
  <c r="G67"/>
  <c r="H67"/>
  <c r="H66"/>
  <c r="M8" i="3"/>
  <c r="N6"/>
  <c r="N8"/>
  <c r="D52" i="4"/>
  <c r="C52"/>
  <c r="E52"/>
  <c r="E51"/>
  <c r="D30"/>
  <c r="C41" i="2"/>
  <c r="C47"/>
  <c r="M20" i="3"/>
  <c r="M23"/>
  <c r="M24"/>
  <c r="N19"/>
  <c r="N20"/>
  <c r="N23"/>
  <c r="N24"/>
  <c r="W66" i="4"/>
  <c r="X67"/>
  <c r="Y67"/>
  <c r="V67"/>
  <c r="W67"/>
  <c r="Q67"/>
  <c r="T67"/>
  <c r="S67"/>
  <c r="R66"/>
  <c r="L65"/>
  <c r="M65"/>
  <c r="O65"/>
  <c r="E32"/>
  <c r="G68"/>
  <c r="J68"/>
  <c r="I68"/>
  <c r="C12" i="2"/>
  <c r="C16"/>
  <c r="C31"/>
  <c r="C49"/>
  <c r="O22" i="3"/>
  <c r="B53" i="4"/>
  <c r="D53"/>
  <c r="V68"/>
  <c r="Y68"/>
  <c r="X68"/>
  <c r="Q68"/>
  <c r="T68"/>
  <c r="S68"/>
  <c r="R67"/>
  <c r="L66"/>
  <c r="N66"/>
  <c r="I69"/>
  <c r="J69"/>
  <c r="G69"/>
  <c r="H69"/>
  <c r="H68"/>
  <c r="C53"/>
  <c r="E53"/>
  <c r="B54"/>
  <c r="V69"/>
  <c r="Y69"/>
  <c r="X69"/>
  <c r="W68"/>
  <c r="S69"/>
  <c r="T69"/>
  <c r="Q69"/>
  <c r="R69"/>
  <c r="R68"/>
  <c r="M66"/>
  <c r="O66"/>
  <c r="I70"/>
  <c r="J70"/>
  <c r="G70"/>
  <c r="D54"/>
  <c r="C54"/>
  <c r="E54"/>
  <c r="W69"/>
  <c r="Y70"/>
  <c r="X70"/>
  <c r="V70"/>
  <c r="W70"/>
  <c r="S70"/>
  <c r="T70"/>
  <c r="Q70"/>
  <c r="L67"/>
  <c r="N67"/>
  <c r="J71"/>
  <c r="I71"/>
  <c r="G71"/>
  <c r="H70"/>
  <c r="B55"/>
  <c r="D55"/>
  <c r="C55"/>
  <c r="E55"/>
  <c r="X71"/>
  <c r="Y71"/>
  <c r="V71"/>
  <c r="W71"/>
  <c r="Q71"/>
  <c r="T71"/>
  <c r="S71"/>
  <c r="R70"/>
  <c r="M67"/>
  <c r="O67"/>
  <c r="J72"/>
  <c r="I72"/>
  <c r="G72"/>
  <c r="H71"/>
  <c r="D56"/>
  <c r="B56"/>
  <c r="X72"/>
  <c r="Y72"/>
  <c r="V72"/>
  <c r="W72"/>
  <c r="Q72"/>
  <c r="T72"/>
  <c r="S72"/>
  <c r="R71"/>
  <c r="L68"/>
  <c r="N68"/>
  <c r="H72"/>
  <c r="I73"/>
  <c r="J73"/>
  <c r="G73"/>
  <c r="H73"/>
  <c r="C56"/>
  <c r="E56"/>
  <c r="X73"/>
  <c r="Y73"/>
  <c r="V73"/>
  <c r="W73"/>
  <c r="Q73"/>
  <c r="T73"/>
  <c r="S73"/>
  <c r="R72"/>
  <c r="M68"/>
  <c r="O68"/>
  <c r="L69"/>
  <c r="N69"/>
  <c r="M69"/>
  <c r="O69"/>
  <c r="G74"/>
  <c r="I74"/>
  <c r="J74"/>
  <c r="D57"/>
  <c r="B57"/>
  <c r="C57"/>
  <c r="E57"/>
  <c r="Y74"/>
  <c r="X74"/>
  <c r="V74"/>
  <c r="Q74"/>
  <c r="T74"/>
  <c r="S74"/>
  <c r="R73"/>
  <c r="L70"/>
  <c r="N70"/>
  <c r="G75"/>
  <c r="I75"/>
  <c r="J75"/>
  <c r="H74"/>
  <c r="B58"/>
  <c r="D58"/>
  <c r="Y75"/>
  <c r="X75"/>
  <c r="V75"/>
  <c r="W74"/>
  <c r="S75"/>
  <c r="T75"/>
  <c r="Q75"/>
  <c r="R75"/>
  <c r="R74"/>
  <c r="M70"/>
  <c r="O70"/>
  <c r="N71"/>
  <c r="L71"/>
  <c r="I76"/>
  <c r="I77"/>
  <c r="G76"/>
  <c r="J76"/>
  <c r="J77"/>
  <c r="F31"/>
  <c r="H75"/>
  <c r="C58"/>
  <c r="E58"/>
  <c r="X76"/>
  <c r="X77"/>
  <c r="V76"/>
  <c r="Y76"/>
  <c r="Y77"/>
  <c r="F34"/>
  <c r="W75"/>
  <c r="Q76"/>
  <c r="T76"/>
  <c r="T77"/>
  <c r="F33"/>
  <c r="S76"/>
  <c r="S77"/>
  <c r="M71"/>
  <c r="O71"/>
  <c r="H76"/>
  <c r="H77"/>
  <c r="G77"/>
  <c r="B59"/>
  <c r="D59"/>
  <c r="W76"/>
  <c r="W77"/>
  <c r="V77"/>
  <c r="R76"/>
  <c r="R77"/>
  <c r="Q77"/>
  <c r="N72"/>
  <c r="O72"/>
  <c r="L72"/>
  <c r="M72"/>
  <c r="C59"/>
  <c r="E59"/>
  <c r="B60"/>
  <c r="D60"/>
  <c r="C60"/>
  <c r="E60"/>
  <c r="N73"/>
  <c r="L73"/>
  <c r="B61"/>
  <c r="D61"/>
  <c r="M73"/>
  <c r="O73"/>
  <c r="C61"/>
  <c r="E61"/>
  <c r="D62"/>
  <c r="B62"/>
  <c r="N74"/>
  <c r="L74"/>
  <c r="C62"/>
  <c r="E62"/>
  <c r="B63"/>
  <c r="D63"/>
  <c r="D64"/>
  <c r="E24"/>
  <c r="M74"/>
  <c r="O74"/>
  <c r="Q92" i="1"/>
  <c r="B15" i="5"/>
  <c r="C63" i="4"/>
  <c r="B64"/>
  <c r="E22"/>
  <c r="N75"/>
  <c r="L75"/>
  <c r="C64"/>
  <c r="E63"/>
  <c r="B6" i="5"/>
  <c r="Q94" i="1"/>
  <c r="O19" i="3"/>
  <c r="O20"/>
  <c r="B14" i="5"/>
  <c r="B17"/>
  <c r="M75" i="4"/>
  <c r="O75"/>
  <c r="O6" i="3"/>
  <c r="O8"/>
  <c r="O23"/>
  <c r="O24"/>
  <c r="P22"/>
  <c r="B5" i="5"/>
  <c r="B8"/>
  <c r="D65" i="4"/>
  <c r="C65"/>
  <c r="E65"/>
  <c r="E64"/>
  <c r="E30"/>
  <c r="L76"/>
  <c r="N76"/>
  <c r="N77"/>
  <c r="B66"/>
  <c r="D66"/>
  <c r="B12" i="5"/>
  <c r="B19"/>
  <c r="M76" i="4"/>
  <c r="L77"/>
  <c r="F23"/>
  <c r="C66"/>
  <c r="E66"/>
  <c r="B67"/>
  <c r="D67"/>
  <c r="C67"/>
  <c r="E67"/>
  <c r="M77"/>
  <c r="O76"/>
  <c r="O77"/>
  <c r="F32"/>
  <c r="B68"/>
  <c r="D68"/>
  <c r="C68"/>
  <c r="E68"/>
  <c r="D69"/>
  <c r="B69"/>
  <c r="C69"/>
  <c r="E69"/>
  <c r="D70"/>
  <c r="B70"/>
  <c r="C70"/>
  <c r="E70"/>
  <c r="B71"/>
  <c r="D71"/>
  <c r="C71"/>
  <c r="E71"/>
  <c r="B72"/>
  <c r="D72"/>
  <c r="C72"/>
  <c r="E72"/>
  <c r="B73"/>
  <c r="D73"/>
  <c r="C73"/>
  <c r="E73"/>
  <c r="D74"/>
  <c r="B74"/>
  <c r="C74"/>
  <c r="E74"/>
  <c r="B75"/>
  <c r="D75"/>
  <c r="C75"/>
  <c r="E75"/>
  <c r="B76"/>
  <c r="D76"/>
  <c r="D77"/>
  <c r="F24"/>
  <c r="R92" i="1"/>
  <c r="R94"/>
  <c r="P6" i="3"/>
  <c r="P8"/>
  <c r="C76" i="4"/>
  <c r="B77"/>
  <c r="F22"/>
  <c r="P19" i="3"/>
  <c r="P20"/>
  <c r="P23"/>
  <c r="P24"/>
  <c r="C77" i="4"/>
  <c r="E76"/>
  <c r="E77"/>
  <c r="F30"/>
</calcChain>
</file>

<file path=xl/sharedStrings.xml><?xml version="1.0" encoding="utf-8"?>
<sst xmlns="http://schemas.openxmlformats.org/spreadsheetml/2006/main" count="347" uniqueCount="234">
  <si>
    <t>Revenue</t>
  </si>
  <si>
    <t>Total Revenues</t>
  </si>
  <si>
    <t>Expenses</t>
  </si>
  <si>
    <t>Cost of Goods Sold</t>
  </si>
  <si>
    <t>Gross Profit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</si>
  <si>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</si>
  <si>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</si>
  <si>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</si>
  <si>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</si>
  <si>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</si>
  <si>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</si>
  <si>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</si>
  <si>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</si>
  <si>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</si>
  <si>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</si>
  <si>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</si>
  <si>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</si>
  <si>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 1</t>
  </si>
  <si>
    <t>Expected Annual Change</t>
  </si>
  <si>
    <t>Year 2</t>
  </si>
  <si>
    <t>Year 3</t>
  </si>
  <si>
    <t>************            Year 1 by Month     **********</t>
  </si>
  <si>
    <t>Animal Feed</t>
  </si>
  <si>
    <t>Direct Operating</t>
  </si>
  <si>
    <t>Seeds and Seedlings</t>
  </si>
  <si>
    <t>Payroll and Benefits</t>
  </si>
  <si>
    <t>Payroll Taxes</t>
  </si>
  <si>
    <t>Rent</t>
  </si>
  <si>
    <t>Utilities: Gas and Electric</t>
  </si>
  <si>
    <t>General and Administrative</t>
  </si>
  <si>
    <t>Telephone</t>
  </si>
  <si>
    <t>Web-hosting/Internet Expense</t>
  </si>
  <si>
    <t>Office Equipment and Supplies</t>
  </si>
  <si>
    <t xml:space="preserve">Other </t>
  </si>
  <si>
    <t>Repairs and Maintenance</t>
  </si>
  <si>
    <t>Equipment</t>
  </si>
  <si>
    <t>Orchard/Vegetable Fields</t>
  </si>
  <si>
    <t>Coolers/Refrigeration</t>
  </si>
  <si>
    <t>Depreciation Expense</t>
  </si>
  <si>
    <t xml:space="preserve">Buildings </t>
  </si>
  <si>
    <t>Greenhouse(s)</t>
  </si>
  <si>
    <t>Greenhouse Expenses</t>
  </si>
  <si>
    <t>Car and Truck Expenses</t>
  </si>
  <si>
    <t>Other Direct Operating Expense</t>
  </si>
  <si>
    <t>Health Insurance</t>
  </si>
  <si>
    <t>Insurance - Liability</t>
  </si>
  <si>
    <t>Insurance - Other</t>
  </si>
  <si>
    <t>Capital Expenses</t>
  </si>
  <si>
    <t>Fertilizer/Compost</t>
  </si>
  <si>
    <t>Insurance - Auto</t>
  </si>
  <si>
    <t>Employee Meals</t>
  </si>
  <si>
    <t>Bank Charges</t>
  </si>
  <si>
    <t>Postage</t>
  </si>
  <si>
    <t>Gasoline/Oil/Fuel/Propane</t>
  </si>
  <si>
    <t>Top Soil/Potting Soil</t>
  </si>
  <si>
    <t>Advertising and Promotion</t>
  </si>
  <si>
    <t>Farmers' Market Stall Fees</t>
  </si>
  <si>
    <t xml:space="preserve">Promotional Items </t>
  </si>
  <si>
    <t>Advertising Expense</t>
  </si>
  <si>
    <t xml:space="preserve">Packaging </t>
  </si>
  <si>
    <t>Occupancy</t>
  </si>
  <si>
    <t>Organic Certification</t>
  </si>
  <si>
    <t>Ag. Supplies</t>
  </si>
  <si>
    <t>Equipment Rentals</t>
  </si>
  <si>
    <t>Animal Housing/Coops/Pastures</t>
  </si>
  <si>
    <t>Interest Expense</t>
  </si>
  <si>
    <t>Income Taxes</t>
  </si>
  <si>
    <t>Net Income</t>
  </si>
  <si>
    <t>Total Direct Operating</t>
  </si>
  <si>
    <t>Salary Expense</t>
  </si>
  <si>
    <t>Hourly Labor Expense</t>
  </si>
  <si>
    <t>Other Payroll and Benefits Expense</t>
  </si>
  <si>
    <t>Total Payroll and Benefits Expense</t>
  </si>
  <si>
    <t>Other Occupancy Expense</t>
  </si>
  <si>
    <t>Total Occupancy Expense</t>
  </si>
  <si>
    <t>Insurance - Farm</t>
  </si>
  <si>
    <t>Other Repairs and Maintenance</t>
  </si>
  <si>
    <t>Total Repairs and Maintenance Expense</t>
  </si>
  <si>
    <t>Total General and Administrative</t>
  </si>
  <si>
    <t>Total Advertising Expense</t>
  </si>
  <si>
    <t>Total Operating Expense</t>
  </si>
  <si>
    <t>$ increase</t>
  </si>
  <si>
    <t>%increase</t>
  </si>
  <si>
    <t>Net Operating Income</t>
  </si>
  <si>
    <t>Assets</t>
  </si>
  <si>
    <t>Buildings</t>
  </si>
  <si>
    <t>Accounts Receivable</t>
  </si>
  <si>
    <t>Pre Paid Expenses</t>
  </si>
  <si>
    <t>Crop Inventory</t>
  </si>
  <si>
    <t>Farm Vehicles</t>
  </si>
  <si>
    <t>Machinery and Equipment</t>
  </si>
  <si>
    <t>Real Estate - Land</t>
  </si>
  <si>
    <t>Other</t>
  </si>
  <si>
    <t>Subtotal</t>
  </si>
  <si>
    <t>Liabilities</t>
  </si>
  <si>
    <t>Accounts Payable</t>
  </si>
  <si>
    <t>Long Term</t>
  </si>
  <si>
    <t>Credit Card Debt</t>
  </si>
  <si>
    <t>TOTAL ASSETS</t>
  </si>
  <si>
    <t>TOTAL LIABILITIES</t>
  </si>
  <si>
    <t>TOTAL OWNERS' EQUITY</t>
  </si>
  <si>
    <t>Enter Value</t>
  </si>
  <si>
    <t>Annual Interest Rate</t>
  </si>
  <si>
    <t>Number of Payments Per Year</t>
  </si>
  <si>
    <t>Monthly Payment</t>
  </si>
  <si>
    <t>*Monthly Payment</t>
  </si>
  <si>
    <t>Current Amount Owed on Loan</t>
  </si>
  <si>
    <t>Original Amount of Loan</t>
  </si>
  <si>
    <t>Loan # 1 - Car Payment</t>
  </si>
  <si>
    <t>Loan # 2 -Mortgage</t>
  </si>
  <si>
    <t>Principal</t>
  </si>
  <si>
    <t>Interest</t>
  </si>
  <si>
    <t>Ending Balance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</si>
  <si>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</si>
  <si>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</si>
  <si>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</si>
  <si>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</si>
  <si>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</si>
  <si>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</si>
  <si>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</si>
  <si>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</si>
  <si>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</si>
  <si>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</si>
  <si>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</si>
  <si>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</si>
  <si>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Year 2</t>
  </si>
  <si>
    <t>Total Year 3</t>
  </si>
  <si>
    <t>Original Term of Loan (in Years)</t>
  </si>
  <si>
    <t>Year 1 - Monthly Interest Expense for Income Statement</t>
  </si>
  <si>
    <t>Summary Information for Years 1 - 3</t>
  </si>
  <si>
    <t>Year 1</t>
  </si>
  <si>
    <t>Loan 1</t>
  </si>
  <si>
    <t>Loan 2</t>
  </si>
  <si>
    <t>Loan 3</t>
  </si>
  <si>
    <t>Total Annual Interest Expense</t>
  </si>
  <si>
    <t>Step 1: Enter in Loan Information</t>
  </si>
  <si>
    <t>Step 2: Use Information Below for Debt Service Calculations</t>
  </si>
  <si>
    <t>INCOME STATEMENT:</t>
  </si>
  <si>
    <t>[[ENTER FARM NAME HERE]]</t>
  </si>
  <si>
    <t>Balance Sheet:</t>
  </si>
  <si>
    <t xml:space="preserve">DEBT SERVICE: </t>
  </si>
  <si>
    <t>Adj. for Depreciation</t>
  </si>
  <si>
    <t>Cash Flow from Investing</t>
  </si>
  <si>
    <t>Capital Expenditures</t>
  </si>
  <si>
    <t>Interest Expense  will transfer automatically to the Income Statement</t>
  </si>
  <si>
    <t>Current Assets (&lt;1 year)</t>
  </si>
  <si>
    <t>Intermediate Assets (1 - 10 years)</t>
  </si>
  <si>
    <t>Fixed Assets (&gt; 10 years)</t>
  </si>
  <si>
    <t>Breeding Livestock</t>
  </si>
  <si>
    <t>Cash Flow from Financing</t>
  </si>
  <si>
    <t>(CASH BASED)</t>
  </si>
  <si>
    <t>Revenue Source #1</t>
  </si>
  <si>
    <t>Revenue Source #2</t>
  </si>
  <si>
    <t>Revenue Source #3</t>
  </si>
  <si>
    <t>Revenue Source #4</t>
  </si>
  <si>
    <t>Revenue Source #5</t>
  </si>
  <si>
    <t>Revenue Source #6</t>
  </si>
  <si>
    <t>Revenue Source #7</t>
  </si>
  <si>
    <t>Revenue Source #8</t>
  </si>
  <si>
    <t>Revenue Source #9</t>
  </si>
  <si>
    <t>Revenue Source #10</t>
  </si>
  <si>
    <t>Loan # 3 - The Carrot Project</t>
  </si>
  <si>
    <t>Loan # 4 - Other</t>
  </si>
  <si>
    <t>Loan # 5 - Other</t>
  </si>
  <si>
    <t>Capital Expenditure #1</t>
  </si>
  <si>
    <t>Capital Expenditure #2</t>
  </si>
  <si>
    <t>Capital Expenditure #3</t>
  </si>
  <si>
    <t>Capital Expenditure #4</t>
  </si>
  <si>
    <t>Capital Expenditure #5</t>
  </si>
  <si>
    <t>Capital Expenditure #6</t>
  </si>
  <si>
    <t>Capital Expenditure #7</t>
  </si>
  <si>
    <t>Capital Expenditure #8</t>
  </si>
  <si>
    <t>Capital Expenditure #9</t>
  </si>
  <si>
    <t>Capital Expenditure #10</t>
  </si>
  <si>
    <t>Capital Expenditure #11</t>
  </si>
  <si>
    <t>Capital Expenditure #12</t>
  </si>
  <si>
    <t>Capital Expenditure #13</t>
  </si>
  <si>
    <t>Capital Expenditure #14</t>
  </si>
  <si>
    <t>Total Capital Expenses</t>
  </si>
  <si>
    <t>Other Bank Account Balances</t>
  </si>
  <si>
    <t>Loan 4</t>
  </si>
  <si>
    <t>Loan 5</t>
  </si>
  <si>
    <t>Net Cash flow from Operations</t>
  </si>
  <si>
    <t>Debt Repayment</t>
  </si>
  <si>
    <t>Business Checking Account</t>
  </si>
  <si>
    <t>Personal Checking Account</t>
  </si>
  <si>
    <t>Personal Savings Account</t>
  </si>
  <si>
    <t>Year End/ Pre-Loan</t>
  </si>
  <si>
    <t>Year End/Post - Loan</t>
  </si>
  <si>
    <t>Step 3: Use Information Below for Balance Sheet - Liabilities Section</t>
  </si>
  <si>
    <t>Net Cash flow from Investing</t>
  </si>
  <si>
    <t>Net Cash flow from Financing</t>
  </si>
  <si>
    <t xml:space="preserve">Other Advertising </t>
  </si>
  <si>
    <t>**** Fill in an itemized list of capital expenses in this column *****</t>
  </si>
  <si>
    <t>Cash &amp; Cash Equivalents</t>
  </si>
  <si>
    <t>Current Liabilities</t>
  </si>
  <si>
    <t>scroll right to enter in information for more loans →</t>
  </si>
  <si>
    <t>Other Short Term Debt</t>
  </si>
  <si>
    <t xml:space="preserve">Beginning Cash </t>
  </si>
  <si>
    <t>Change in Cash</t>
  </si>
  <si>
    <t>Ending Cash</t>
  </si>
  <si>
    <t>Other Assets</t>
  </si>
  <si>
    <t>Total Cash</t>
  </si>
  <si>
    <t>Cash Received from Loans/Grants</t>
  </si>
  <si>
    <t>Other Intermediate Assets</t>
  </si>
  <si>
    <t>Total Farm Vehicle Purchases</t>
  </si>
  <si>
    <t xml:space="preserve">Total Machinery and Equipment </t>
  </si>
  <si>
    <t>Total Breed Livestock Purchases</t>
  </si>
  <si>
    <t>Total Other Intermediate Assets</t>
  </si>
  <si>
    <t>Other Long Term Assets</t>
  </si>
  <si>
    <t>Long Term Assets</t>
  </si>
  <si>
    <t>Conferences/Subscriptions</t>
  </si>
  <si>
    <t>Owners Draw</t>
  </si>
  <si>
    <t>Amount of Loan</t>
  </si>
  <si>
    <t>Year End Balances for Loan, Year 1 - 3</t>
  </si>
  <si>
    <t>Current Maturity (Principal and Interest)</t>
  </si>
  <si>
    <t>** excludes Carrot Project Loan</t>
  </si>
  <si>
    <t>Current Maturity of New Debt</t>
  </si>
  <si>
    <t>Debt Service Calculation</t>
  </si>
  <si>
    <t>(Completed during Site Visit, Step 3)</t>
  </si>
  <si>
    <t>+ Interest Expense: Interest expense on existing debt that is due during the next fiscal year.</t>
  </si>
  <si>
    <t>+ Depreciation/Amortization: Of Assets on your tax return</t>
  </si>
  <si>
    <t>EBIDA</t>
  </si>
  <si>
    <t>- Internally Funded CAPEX; Capital improvements funded by operations</t>
  </si>
  <si>
    <t>- Dividends/Draw/Family Living:</t>
  </si>
  <si>
    <t>Non-farm sources of income</t>
  </si>
  <si>
    <t>Net Operating Cash Flow</t>
  </si>
  <si>
    <t>Current maturity of LTD (existing required principal and interest): Portion of long term debt due during the next fiscal year (excluding new loan)</t>
  </si>
  <si>
    <t>Interest Expense (existing): On all debts</t>
  </si>
  <si>
    <r>
      <t xml:space="preserve">New Debt Service/: </t>
    </r>
    <r>
      <rPr>
        <sz val="12"/>
        <color indexed="8"/>
        <rFont val="Times New Roman"/>
        <family val="1"/>
      </rPr>
      <t>– Principal and interest payments on the proposed debt that would be due during the next fiscal year</t>
    </r>
  </si>
  <si>
    <t>Total Yearly Debt Service</t>
  </si>
  <si>
    <r>
      <t>Debt Service Coverage Ratio</t>
    </r>
    <r>
      <rPr>
        <sz val="12"/>
        <color indexed="8"/>
        <rFont val="Times New Roman"/>
        <family val="1"/>
      </rPr>
      <t>: Net Operating Cash Flow/Total Yearly Debt Service.</t>
    </r>
  </si>
  <si>
    <t>FLOWS:</t>
  </si>
  <si>
    <t>STATEMENT OF CASH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</si>
</sst>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</font>
    <font>
      <u val="singleAccounting"/>
      <sz val="11"/>
      <color theme="1"/>
      <name val="Calibri"/>
      <family val="2"/>
      <scheme val="minor"/>
    </font>
    <font>
      <b/>
      <sz val="11"/>
      <color theme="6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9" fontId="2" fillId="0" borderId="0" xfId="3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3" xfId="0" applyFont="1" applyFill="1" applyBorder="1"/>
    <xf numFmtId="0" fontId="0" fillId="2" borderId="6" xfId="0" applyFill="1" applyBorder="1"/>
    <xf numFmtId="164" fontId="2" fillId="2" borderId="6" xfId="2" applyNumberFormat="1" applyFont="1" applyFill="1" applyBorder="1"/>
    <xf numFmtId="164" fontId="2" fillId="2" borderId="7" xfId="2" applyNumberFormat="1" applyFont="1" applyFill="1" applyBorder="1"/>
    <xf numFmtId="164" fontId="2" fillId="2" borderId="8" xfId="2" applyNumberFormat="1" applyFont="1" applyFill="1" applyBorder="1"/>
    <xf numFmtId="164" fontId="2" fillId="2" borderId="9" xfId="2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0" xfId="0" applyFill="1" applyBorder="1"/>
    <xf numFmtId="164" fontId="2" fillId="3" borderId="11" xfId="2" applyNumberFormat="1" applyFont="1" applyFill="1" applyBorder="1"/>
    <xf numFmtId="164" fontId="2" fillId="3" borderId="12" xfId="2" applyNumberFormat="1" applyFont="1" applyFill="1" applyBorder="1"/>
    <xf numFmtId="164" fontId="2" fillId="3" borderId="13" xfId="2" applyNumberFormat="1" applyFont="1" applyFill="1" applyBorder="1"/>
    <xf numFmtId="164" fontId="2" fillId="3" borderId="14" xfId="2" applyNumberFormat="1" applyFont="1" applyFill="1" applyBorder="1"/>
    <xf numFmtId="164" fontId="2" fillId="3" borderId="0" xfId="2" applyNumberFormat="1" applyFont="1" applyFill="1" applyBorder="1"/>
    <xf numFmtId="164" fontId="2" fillId="3" borderId="15" xfId="2" applyNumberFormat="1" applyFont="1" applyFill="1" applyBorder="1"/>
    <xf numFmtId="164" fontId="2" fillId="3" borderId="16" xfId="2" applyNumberFormat="1" applyFont="1" applyFill="1" applyBorder="1"/>
    <xf numFmtId="164" fontId="2" fillId="3" borderId="7" xfId="2" applyNumberFormat="1" applyFont="1" applyFill="1" applyBorder="1"/>
    <xf numFmtId="164" fontId="2" fillId="3" borderId="17" xfId="2" applyNumberFormat="1" applyFont="1" applyFill="1" applyBorder="1"/>
    <xf numFmtId="164" fontId="2" fillId="3" borderId="18" xfId="2" applyNumberFormat="1" applyFont="1" applyFill="1" applyBorder="1"/>
    <xf numFmtId="164" fontId="2" fillId="3" borderId="19" xfId="2" applyNumberFormat="1" applyFont="1" applyFill="1" applyBorder="1"/>
    <xf numFmtId="164" fontId="2" fillId="3" borderId="20" xfId="2" applyNumberFormat="1" applyFont="1" applyFill="1" applyBorder="1"/>
    <xf numFmtId="0" fontId="0" fillId="3" borderId="12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164" fontId="0" fillId="2" borderId="0" xfId="0" applyNumberFormat="1" applyFill="1" applyBorder="1"/>
    <xf numFmtId="164" fontId="4" fillId="2" borderId="0" xfId="0" applyNumberFormat="1" applyFont="1" applyFill="1" applyBorder="1"/>
    <xf numFmtId="164" fontId="4" fillId="2" borderId="21" xfId="0" applyNumberFormat="1" applyFont="1" applyFill="1" applyBorder="1"/>
    <xf numFmtId="164" fontId="2" fillId="2" borderId="22" xfId="2" applyNumberFormat="1" applyFont="1" applyFill="1" applyBorder="1"/>
    <xf numFmtId="164" fontId="0" fillId="2" borderId="6" xfId="0" applyNumberFormat="1" applyFill="1" applyBorder="1"/>
    <xf numFmtId="164" fontId="4" fillId="2" borderId="6" xfId="0" applyNumberFormat="1" applyFont="1" applyFill="1" applyBorder="1"/>
    <xf numFmtId="164" fontId="4" fillId="2" borderId="23" xfId="0" applyNumberFormat="1" applyFont="1" applyFill="1" applyBorder="1"/>
    <xf numFmtId="0" fontId="0" fillId="0" borderId="0" xfId="0" applyFon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6" xfId="0" applyFill="1" applyBorder="1"/>
    <xf numFmtId="0" fontId="5" fillId="4" borderId="3" xfId="0" applyFont="1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6" xfId="0" applyFont="1" applyFill="1" applyBorder="1"/>
    <xf numFmtId="0" fontId="6" fillId="4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0" xfId="0" applyFill="1" applyBorder="1"/>
    <xf numFmtId="0" fontId="0" fillId="4" borderId="7" xfId="0" applyFill="1" applyBorder="1" applyAlignment="1">
      <alignment horizontal="center"/>
    </xf>
    <xf numFmtId="0" fontId="0" fillId="0" borderId="0" xfId="0" applyBorder="1"/>
    <xf numFmtId="0" fontId="7" fillId="5" borderId="19" xfId="0" applyFont="1" applyFill="1" applyBorder="1"/>
    <xf numFmtId="0" fontId="4" fillId="5" borderId="20" xfId="0" applyFont="1" applyFill="1" applyBorder="1" applyAlignment="1">
      <alignment horizontal="right"/>
    </xf>
    <xf numFmtId="0" fontId="7" fillId="5" borderId="20" xfId="0" applyFont="1" applyFill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5" borderId="18" xfId="0" applyFont="1" applyFill="1" applyBorder="1"/>
    <xf numFmtId="0" fontId="4" fillId="5" borderId="27" xfId="0" applyFont="1" applyFill="1" applyBorder="1"/>
    <xf numFmtId="0" fontId="7" fillId="3" borderId="28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7" fillId="3" borderId="29" xfId="0" applyFont="1" applyFill="1" applyBorder="1"/>
    <xf numFmtId="0" fontId="4" fillId="3" borderId="30" xfId="0" applyFont="1" applyFill="1" applyBorder="1"/>
    <xf numFmtId="0" fontId="4" fillId="3" borderId="30" xfId="0" quotePrefix="1" applyFont="1" applyFill="1" applyBorder="1" applyAlignment="1">
      <alignment horizontal="right"/>
    </xf>
    <xf numFmtId="8" fontId="4" fillId="5" borderId="31" xfId="0" applyNumberFormat="1" applyFont="1" applyFill="1" applyBorder="1"/>
    <xf numFmtId="0" fontId="4" fillId="0" borderId="0" xfId="0" applyFont="1"/>
    <xf numFmtId="8" fontId="0" fillId="0" borderId="0" xfId="0" applyNumberFormat="1"/>
    <xf numFmtId="0" fontId="0" fillId="0" borderId="5" xfId="0" applyBorder="1"/>
    <xf numFmtId="8" fontId="0" fillId="0" borderId="5" xfId="0" applyNumberFormat="1" applyBorder="1"/>
    <xf numFmtId="8" fontId="4" fillId="0" borderId="0" xfId="0" applyNumberFormat="1" applyFont="1"/>
    <xf numFmtId="164" fontId="4" fillId="5" borderId="31" xfId="2" applyNumberFormat="1" applyFont="1" applyFill="1" applyBorder="1"/>
    <xf numFmtId="165" fontId="4" fillId="5" borderId="31" xfId="1" applyNumberFormat="1" applyFont="1" applyFill="1" applyBorder="1"/>
    <xf numFmtId="10" fontId="4" fillId="5" borderId="27" xfId="3" applyNumberFormat="1" applyFont="1" applyFill="1" applyBorder="1"/>
    <xf numFmtId="8" fontId="0" fillId="0" borderId="5" xfId="0" applyNumberFormat="1" applyFont="1" applyBorder="1"/>
    <xf numFmtId="0" fontId="8" fillId="0" borderId="0" xfId="0" applyFont="1" applyBorder="1" applyAlignment="1">
      <alignment vertical="top" wrapText="1"/>
    </xf>
    <xf numFmtId="0" fontId="4" fillId="3" borderId="32" xfId="0" applyFon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5" xfId="0" applyFill="1" applyBorder="1"/>
    <xf numFmtId="8" fontId="0" fillId="3" borderId="0" xfId="0" applyNumberFormat="1" applyFill="1" applyBorder="1"/>
    <xf numFmtId="0" fontId="0" fillId="3" borderId="3" xfId="0" applyFill="1" applyBorder="1" applyAlignment="1">
      <alignment horizontal="left" indent="1"/>
    </xf>
    <xf numFmtId="0" fontId="0" fillId="3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8" fontId="0" fillId="3" borderId="1" xfId="0" applyNumberFormat="1" applyFill="1" applyBorder="1"/>
    <xf numFmtId="0" fontId="0" fillId="3" borderId="4" xfId="0" applyFill="1" applyBorder="1" applyAlignment="1">
      <alignment horizontal="left" indent="1"/>
    </xf>
    <xf numFmtId="8" fontId="0" fillId="3" borderId="5" xfId="0" applyNumberFormat="1" applyFill="1" applyBorder="1"/>
    <xf numFmtId="8" fontId="0" fillId="3" borderId="2" xfId="0" applyNumberFormat="1" applyFill="1" applyBorder="1"/>
    <xf numFmtId="8" fontId="0" fillId="3" borderId="6" xfId="0" applyNumberFormat="1" applyFill="1" applyBorder="1"/>
    <xf numFmtId="8" fontId="0" fillId="3" borderId="10" xfId="0" applyNumberFormat="1" applyFill="1" applyBorder="1"/>
    <xf numFmtId="8" fontId="0" fillId="3" borderId="33" xfId="0" applyNumberFormat="1" applyFill="1" applyBorder="1" applyAlignment="1">
      <alignment horizontal="center"/>
    </xf>
    <xf numFmtId="8" fontId="0" fillId="3" borderId="34" xfId="0" applyNumberFormat="1" applyFill="1" applyBorder="1" applyAlignment="1">
      <alignment horizontal="center"/>
    </xf>
    <xf numFmtId="8" fontId="0" fillId="3" borderId="35" xfId="0" applyNumberForma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8" fontId="0" fillId="3" borderId="0" xfId="0" applyNumberFormat="1" applyFill="1" applyBorder="1" applyAlignment="1">
      <alignment horizontal="center"/>
    </xf>
    <xf numFmtId="0" fontId="9" fillId="0" borderId="0" xfId="0" applyFont="1"/>
    <xf numFmtId="9" fontId="2" fillId="2" borderId="0" xfId="3" applyFont="1" applyFill="1" applyBorder="1"/>
    <xf numFmtId="164" fontId="2" fillId="3" borderId="27" xfId="2" applyNumberFormat="1" applyFont="1" applyFill="1" applyBorder="1"/>
    <xf numFmtId="9" fontId="2" fillId="3" borderId="27" xfId="3" applyFont="1" applyFill="1" applyBorder="1"/>
    <xf numFmtId="164" fontId="2" fillId="3" borderId="31" xfId="2" applyNumberFormat="1" applyFont="1" applyFill="1" applyBorder="1"/>
    <xf numFmtId="9" fontId="2" fillId="3" borderId="31" xfId="3" applyFont="1" applyFill="1" applyBorder="1"/>
    <xf numFmtId="164" fontId="4" fillId="2" borderId="0" xfId="2" applyNumberFormat="1" applyFont="1" applyFill="1" applyBorder="1"/>
    <xf numFmtId="9" fontId="4" fillId="2" borderId="0" xfId="3" applyFont="1" applyFill="1" applyBorder="1"/>
    <xf numFmtId="9" fontId="2" fillId="3" borderId="39" xfId="3" applyFont="1" applyFill="1" applyBorder="1"/>
    <xf numFmtId="9" fontId="2" fillId="3" borderId="40" xfId="3" applyFont="1" applyFill="1" applyBorder="1"/>
    <xf numFmtId="164" fontId="2" fillId="3" borderId="39" xfId="2" applyNumberFormat="1" applyFont="1" applyFill="1" applyBorder="1"/>
    <xf numFmtId="164" fontId="2" fillId="3" borderId="40" xfId="2" applyNumberFormat="1" applyFont="1" applyFill="1" applyBorder="1"/>
    <xf numFmtId="0" fontId="0" fillId="2" borderId="3" xfId="0" applyFill="1" applyBorder="1" applyAlignment="1">
      <alignment horizontal="left" indent="1"/>
    </xf>
    <xf numFmtId="0" fontId="0" fillId="2" borderId="3" xfId="0" applyFill="1" applyBorder="1" applyAlignment="1">
      <alignment horizontal="left" indent="2"/>
    </xf>
    <xf numFmtId="0" fontId="4" fillId="2" borderId="41" xfId="0" applyFont="1" applyFill="1" applyBorder="1"/>
    <xf numFmtId="9" fontId="2" fillId="2" borderId="5" xfId="3" applyFont="1" applyFill="1" applyBorder="1"/>
    <xf numFmtId="0" fontId="4" fillId="2" borderId="6" xfId="0" applyFont="1" applyFill="1" applyBorder="1"/>
    <xf numFmtId="9" fontId="2" fillId="2" borderId="1" xfId="3" applyFont="1" applyFill="1" applyBorder="1"/>
    <xf numFmtId="164" fontId="2" fillId="2" borderId="16" xfId="2" applyNumberFormat="1" applyFont="1" applyFill="1" applyBorder="1"/>
    <xf numFmtId="0" fontId="10" fillId="4" borderId="3" xfId="0" applyFont="1" applyFill="1" applyBorder="1"/>
    <xf numFmtId="164" fontId="2" fillId="4" borderId="0" xfId="2" applyNumberFormat="1" applyFont="1" applyFill="1" applyBorder="1"/>
    <xf numFmtId="165" fontId="2" fillId="3" borderId="11" xfId="1" applyNumberFormat="1" applyFont="1" applyFill="1" applyBorder="1"/>
    <xf numFmtId="165" fontId="2" fillId="3" borderId="13" xfId="1" applyNumberFormat="1" applyFont="1" applyFill="1" applyBorder="1"/>
    <xf numFmtId="165" fontId="2" fillId="3" borderId="14" xfId="1" applyNumberFormat="1" applyFont="1" applyFill="1" applyBorder="1"/>
    <xf numFmtId="165" fontId="2" fillId="3" borderId="15" xfId="1" applyNumberFormat="1" applyFont="1" applyFill="1" applyBorder="1"/>
    <xf numFmtId="165" fontId="2" fillId="3" borderId="16" xfId="1" applyNumberFormat="1" applyFont="1" applyFill="1" applyBorder="1"/>
    <xf numFmtId="165" fontId="2" fillId="3" borderId="17" xfId="1" applyNumberFormat="1" applyFont="1" applyFill="1" applyBorder="1"/>
    <xf numFmtId="165" fontId="2" fillId="4" borderId="0" xfId="1" applyNumberFormat="1" applyFont="1" applyFill="1" applyBorder="1"/>
    <xf numFmtId="0" fontId="11" fillId="4" borderId="32" xfId="0" applyFont="1" applyFill="1" applyBorder="1"/>
    <xf numFmtId="0" fontId="12" fillId="0" borderId="0" xfId="0" applyFont="1"/>
    <xf numFmtId="0" fontId="11" fillId="0" borderId="0" xfId="0" applyFont="1"/>
    <xf numFmtId="8" fontId="0" fillId="2" borderId="0" xfId="0" applyNumberFormat="1" applyFill="1" applyBorder="1"/>
    <xf numFmtId="0" fontId="0" fillId="3" borderId="27" xfId="0" applyFill="1" applyBorder="1"/>
    <xf numFmtId="0" fontId="0" fillId="3" borderId="42" xfId="0" applyFill="1" applyBorder="1"/>
    <xf numFmtId="8" fontId="0" fillId="0" borderId="0" xfId="0" applyNumberFormat="1" applyBorder="1"/>
    <xf numFmtId="0" fontId="11" fillId="2" borderId="32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1"/>
    </xf>
    <xf numFmtId="0" fontId="0" fillId="0" borderId="0" xfId="0" applyFill="1" applyBorder="1"/>
    <xf numFmtId="0" fontId="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0" fontId="14" fillId="2" borderId="3" xfId="0" applyFont="1" applyFill="1" applyBorder="1"/>
    <xf numFmtId="164" fontId="2" fillId="2" borderId="0" xfId="2" applyNumberFormat="1" applyFont="1" applyFill="1" applyBorder="1"/>
    <xf numFmtId="165" fontId="2" fillId="3" borderId="27" xfId="1" applyNumberFormat="1" applyFont="1" applyFill="1" applyBorder="1"/>
    <xf numFmtId="0" fontId="0" fillId="4" borderId="3" xfId="0" applyFill="1" applyBorder="1" applyAlignment="1">
      <alignment horizontal="left" indent="1"/>
    </xf>
    <xf numFmtId="49" fontId="5" fillId="2" borderId="3" xfId="0" applyNumberFormat="1" applyFont="1" applyFill="1" applyBorder="1" applyAlignment="1">
      <alignment wrapText="1"/>
    </xf>
    <xf numFmtId="6" fontId="0" fillId="0" borderId="0" xfId="0" applyNumberFormat="1" applyAlignment="1">
      <alignment horizontal="left" indent="1"/>
    </xf>
    <xf numFmtId="0" fontId="4" fillId="3" borderId="4" xfId="0" applyFont="1" applyFill="1" applyBorder="1"/>
    <xf numFmtId="0" fontId="4" fillId="3" borderId="5" xfId="0" applyFont="1" applyFill="1" applyBorder="1"/>
    <xf numFmtId="164" fontId="2" fillId="0" borderId="0" xfId="2" applyNumberFormat="1" applyFont="1"/>
    <xf numFmtId="164" fontId="2" fillId="0" borderId="0" xfId="2" applyNumberFormat="1" applyFont="1" applyAlignment="1">
      <alignment horizontal="left" indent="1"/>
    </xf>
    <xf numFmtId="0" fontId="10" fillId="0" borderId="0" xfId="0" applyFont="1"/>
    <xf numFmtId="0" fontId="15" fillId="0" borderId="0" xfId="0" applyFont="1"/>
    <xf numFmtId="164" fontId="2" fillId="0" borderId="0" xfId="2" applyNumberFormat="1" applyFont="1" applyBorder="1"/>
    <xf numFmtId="0" fontId="11" fillId="0" borderId="0" xfId="0" applyFont="1" applyBorder="1" applyAlignment="1">
      <alignment horizontal="left"/>
    </xf>
    <xf numFmtId="164" fontId="2" fillId="4" borderId="7" xfId="2" applyNumberFormat="1" applyFont="1" applyFill="1" applyBorder="1" applyAlignment="1">
      <alignment horizontal="left" indent="1"/>
    </xf>
    <xf numFmtId="164" fontId="2" fillId="4" borderId="7" xfId="2" applyNumberFormat="1" applyFont="1" applyFill="1" applyBorder="1"/>
    <xf numFmtId="164" fontId="2" fillId="4" borderId="8" xfId="2" applyNumberFormat="1" applyFont="1" applyFill="1" applyBorder="1"/>
    <xf numFmtId="164" fontId="2" fillId="4" borderId="6" xfId="2" applyNumberFormat="1" applyFont="1" applyFill="1" applyBorder="1"/>
    <xf numFmtId="0" fontId="0" fillId="2" borderId="32" xfId="0" applyFill="1" applyBorder="1"/>
    <xf numFmtId="0" fontId="4" fillId="2" borderId="10" xfId="0" applyFont="1" applyFill="1" applyBorder="1"/>
    <xf numFmtId="0" fontId="4" fillId="4" borderId="3" xfId="0" applyFont="1" applyFill="1" applyBorder="1"/>
    <xf numFmtId="164" fontId="2" fillId="4" borderId="5" xfId="2" applyNumberFormat="1" applyFont="1" applyFill="1" applyBorder="1"/>
    <xf numFmtId="164" fontId="2" fillId="4" borderId="10" xfId="2" applyNumberFormat="1" applyFont="1" applyFill="1" applyBorder="1"/>
    <xf numFmtId="165" fontId="2" fillId="3" borderId="39" xfId="1" applyNumberFormat="1" applyFont="1" applyFill="1" applyBorder="1"/>
    <xf numFmtId="165" fontId="2" fillId="3" borderId="31" xfId="1" applyNumberFormat="1" applyFont="1" applyFill="1" applyBorder="1"/>
    <xf numFmtId="165" fontId="2" fillId="2" borderId="0" xfId="1" applyNumberFormat="1" applyFont="1" applyFill="1" applyBorder="1"/>
    <xf numFmtId="165" fontId="2" fillId="3" borderId="18" xfId="1" applyNumberFormat="1" applyFont="1" applyFill="1" applyBorder="1"/>
    <xf numFmtId="0" fontId="0" fillId="2" borderId="3" xfId="0" applyFont="1" applyFill="1" applyBorder="1" applyAlignment="1">
      <alignment horizontal="left" indent="1"/>
    </xf>
    <xf numFmtId="0" fontId="0" fillId="2" borderId="3" xfId="0" applyFont="1" applyFill="1" applyBorder="1" applyAlignment="1">
      <alignment horizontal="left" indent="2"/>
    </xf>
    <xf numFmtId="0" fontId="0" fillId="2" borderId="3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/>
    </xf>
    <xf numFmtId="164" fontId="2" fillId="3" borderId="43" xfId="2" applyNumberFormat="1" applyFont="1" applyFill="1" applyBorder="1"/>
    <xf numFmtId="165" fontId="2" fillId="3" borderId="40" xfId="1" applyNumberFormat="1" applyFont="1" applyFill="1" applyBorder="1"/>
    <xf numFmtId="165" fontId="2" fillId="3" borderId="20" xfId="1" applyNumberFormat="1" applyFont="1" applyFill="1" applyBorder="1"/>
    <xf numFmtId="164" fontId="2" fillId="3" borderId="44" xfId="2" applyNumberFormat="1" applyFont="1" applyFill="1" applyBorder="1"/>
    <xf numFmtId="164" fontId="2" fillId="3" borderId="8" xfId="2" applyNumberFormat="1" applyFont="1" applyFill="1" applyBorder="1"/>
    <xf numFmtId="164" fontId="2" fillId="4" borderId="15" xfId="2" applyNumberFormat="1" applyFont="1" applyFill="1" applyBorder="1"/>
    <xf numFmtId="164" fontId="2" fillId="4" borderId="43" xfId="2" applyNumberFormat="1" applyFont="1" applyFill="1" applyBorder="1"/>
    <xf numFmtId="0" fontId="4" fillId="4" borderId="3" xfId="0" applyFont="1" applyFill="1" applyBorder="1" applyAlignment="1">
      <alignment horizontal="left" indent="1"/>
    </xf>
    <xf numFmtId="164" fontId="16" fillId="4" borderId="0" xfId="2" applyNumberFormat="1" applyFont="1" applyFill="1" applyBorder="1"/>
    <xf numFmtId="164" fontId="16" fillId="4" borderId="6" xfId="2" applyNumberFormat="1" applyFont="1" applyFill="1" applyBorder="1"/>
    <xf numFmtId="0" fontId="10" fillId="4" borderId="3" xfId="0" applyFont="1" applyFill="1" applyBorder="1" applyAlignment="1">
      <alignment horizontal="left" indent="1"/>
    </xf>
    <xf numFmtId="164" fontId="10" fillId="4" borderId="0" xfId="2" applyNumberFormat="1" applyFont="1" applyFill="1" applyBorder="1"/>
    <xf numFmtId="164" fontId="10" fillId="4" borderId="6" xfId="2" applyNumberFormat="1" applyFont="1" applyFill="1" applyBorder="1"/>
    <xf numFmtId="164" fontId="2" fillId="2" borderId="31" xfId="2" applyNumberFormat="1" applyFont="1" applyFill="1" applyBorder="1"/>
    <xf numFmtId="165" fontId="17" fillId="5" borderId="31" xfId="1" applyNumberFormat="1" applyFont="1" applyFill="1" applyBorder="1"/>
    <xf numFmtId="0" fontId="3" fillId="3" borderId="0" xfId="0" applyFont="1" applyFill="1" applyBorder="1" applyAlignment="1">
      <alignment horizontal="right"/>
    </xf>
    <xf numFmtId="0" fontId="4" fillId="3" borderId="3" xfId="0" applyFont="1" applyFill="1" applyBorder="1"/>
    <xf numFmtId="0" fontId="8" fillId="0" borderId="0" xfId="0" applyFont="1" applyAlignment="1">
      <alignment horizontal="center"/>
    </xf>
    <xf numFmtId="0" fontId="13" fillId="0" borderId="0" xfId="0" applyFont="1"/>
    <xf numFmtId="0" fontId="8" fillId="0" borderId="45" xfId="0" applyFont="1" applyBorder="1" applyAlignment="1">
      <alignment vertical="top" wrapText="1"/>
    </xf>
    <xf numFmtId="164" fontId="8" fillId="0" borderId="46" xfId="2" applyNumberFormat="1" applyFont="1" applyBorder="1" applyAlignment="1">
      <alignment vertical="top" wrapText="1"/>
    </xf>
    <xf numFmtId="0" fontId="13" fillId="0" borderId="47" xfId="0" applyFont="1" applyBorder="1" applyAlignment="1">
      <alignment vertical="top" wrapText="1"/>
    </xf>
    <xf numFmtId="164" fontId="8" fillId="0" borderId="47" xfId="2" applyNumberFormat="1" applyFont="1" applyBorder="1" applyAlignment="1">
      <alignment vertical="top" wrapText="1"/>
    </xf>
    <xf numFmtId="0" fontId="13" fillId="0" borderId="48" xfId="0" applyFont="1" applyBorder="1" applyAlignment="1">
      <alignment vertical="top" wrapText="1"/>
    </xf>
    <xf numFmtId="164" fontId="8" fillId="0" borderId="10" xfId="2" applyNumberFormat="1" applyFont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8" fillId="0" borderId="48" xfId="0" applyFont="1" applyBorder="1" applyAlignment="1">
      <alignment horizontal="left" vertical="top" wrapText="1" indent="1"/>
    </xf>
    <xf numFmtId="0" fontId="8" fillId="0" borderId="0" xfId="0" applyFont="1"/>
    <xf numFmtId="0" fontId="4" fillId="2" borderId="3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4" fillId="2" borderId="0" xfId="3" applyFont="1" applyFill="1" applyBorder="1" applyAlignment="1">
      <alignment horizontal="center"/>
    </xf>
    <xf numFmtId="0" fontId="11" fillId="2" borderId="49" xfId="0" applyFont="1" applyFill="1" applyBorder="1" applyAlignment="1">
      <alignment horizontal="left"/>
    </xf>
    <xf numFmtId="0" fontId="11" fillId="2" borderId="50" xfId="0" applyFont="1" applyFill="1" applyBorder="1" applyAlignment="1">
      <alignment horizontal="left" vertical="top" wrapText="1"/>
    </xf>
    <xf numFmtId="0" fontId="11" fillId="2" borderId="48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wrapText="1"/>
    </xf>
    <xf numFmtId="0" fontId="4" fillId="5" borderId="51" xfId="0" applyFont="1" applyFill="1" applyBorder="1" applyAlignment="1">
      <alignment horizontal="center"/>
    </xf>
    <xf numFmtId="0" fontId="4" fillId="5" borderId="52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8" fillId="0" borderId="47" xfId="0" applyFont="1" applyBorder="1" applyAlignment="1">
      <alignment horizontal="justify" vertical="top" wrapText="1"/>
    </xf>
    <xf numFmtId="0" fontId="8" fillId="0" borderId="48" xfId="0" applyFont="1" applyBorder="1" applyAlignment="1">
      <alignment horizontal="justify" vertical="top" wrapText="1"/>
    </xf>
    <xf numFmtId="43" fontId="8" fillId="0" borderId="47" xfId="1" applyFont="1" applyBorder="1" applyAlignment="1">
      <alignment vertical="top" wrapText="1"/>
    </xf>
    <xf numFmtId="43" fontId="8" fillId="0" borderId="48" xfId="1" applyFont="1" applyBorder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0"/>
  <sheetViews>
    <sheetView tabSelected="1" zoomScaleNormal="100" zoomScalePageLayoutView="75" workbookViewId="0">
      <selection activeCell="D73" sqref="D73"/>
    </sheetView>
  </sheetViews>
  <sheetFormatPr defaultRowHeight="15"/>
  <cols>
    <col min="1" max="1" width="34.7109375" customWidth="1"/>
    <col min="2" max="13" width="12.7109375" customWidth="1"/>
    <col min="14" max="14" width="15.28515625" bestFit="1" customWidth="1"/>
    <col min="15" max="15" width="11.7109375" customWidth="1"/>
    <col min="16" max="16" width="11.7109375" style="1" customWidth="1"/>
    <col min="17" max="18" width="11.5703125" bestFit="1" customWidth="1"/>
  </cols>
  <sheetData>
    <row r="1" spans="1:18" ht="24" thickBot="1">
      <c r="A1" s="140" t="s">
        <v>137</v>
      </c>
      <c r="B1" s="209" t="s">
        <v>138</v>
      </c>
      <c r="C1" s="209"/>
      <c r="D1" s="209"/>
      <c r="E1" s="209"/>
      <c r="F1" s="2"/>
      <c r="G1" s="2"/>
      <c r="H1" s="2"/>
      <c r="I1" s="2"/>
      <c r="J1" s="2"/>
      <c r="K1" s="2"/>
      <c r="L1" s="2"/>
      <c r="M1" s="2"/>
      <c r="N1" s="2"/>
      <c r="O1" s="2"/>
      <c r="P1" s="122"/>
      <c r="Q1" s="2"/>
      <c r="R1" s="3"/>
    </row>
    <row r="2" spans="1:18" ht="15" customHeight="1">
      <c r="A2" s="210" t="s">
        <v>150</v>
      </c>
      <c r="B2" s="206" t="s">
        <v>21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"/>
      <c r="O2" s="2"/>
      <c r="P2" s="122"/>
      <c r="Q2" s="2"/>
      <c r="R2" s="3"/>
    </row>
    <row r="3" spans="1:18" ht="15.75" thickBot="1">
      <c r="A3" s="211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208" t="s">
        <v>18</v>
      </c>
      <c r="P3" s="208"/>
      <c r="Q3" s="8" t="s">
        <v>19</v>
      </c>
      <c r="R3" s="121" t="s">
        <v>20</v>
      </c>
    </row>
    <row r="4" spans="1:18">
      <c r="A4" s="9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81</v>
      </c>
      <c r="P4" s="106" t="s">
        <v>82</v>
      </c>
      <c r="Q4" s="5"/>
      <c r="R4" s="10"/>
    </row>
    <row r="5" spans="1:18">
      <c r="A5" s="117" t="s">
        <v>151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48">
        <f>SUM(B5:M5)</f>
        <v>0</v>
      </c>
      <c r="O5" s="18"/>
      <c r="P5" s="113"/>
      <c r="Q5" s="148">
        <f>N5*(1+P5)+O5</f>
        <v>0</v>
      </c>
      <c r="R5" s="11">
        <f>Q5*(1+P5)+O5</f>
        <v>0</v>
      </c>
    </row>
    <row r="6" spans="1:18">
      <c r="A6" s="117" t="s">
        <v>152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148">
        <f>SUM(B6:M6)</f>
        <v>0</v>
      </c>
      <c r="O6" s="21"/>
      <c r="P6" s="114"/>
      <c r="Q6" s="148">
        <f>N6*(1+P6)+O6</f>
        <v>0</v>
      </c>
      <c r="R6" s="11">
        <f>Q6*(1+P6)+O6</f>
        <v>0</v>
      </c>
    </row>
    <row r="7" spans="1:18">
      <c r="A7" s="117" t="s">
        <v>153</v>
      </c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  <c r="N7" s="148">
        <f>SUM(B7:M7)</f>
        <v>0</v>
      </c>
      <c r="O7" s="21"/>
      <c r="P7" s="114"/>
      <c r="Q7" s="148"/>
      <c r="R7" s="11"/>
    </row>
    <row r="8" spans="1:18">
      <c r="A8" s="117" t="s">
        <v>154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148">
        <f>SUM(B8:M8)</f>
        <v>0</v>
      </c>
      <c r="O8" s="21"/>
      <c r="P8" s="114"/>
      <c r="Q8" s="148"/>
      <c r="R8" s="11"/>
    </row>
    <row r="9" spans="1:18">
      <c r="A9" s="117" t="s">
        <v>155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148">
        <f>SUM(B9:M9)</f>
        <v>0</v>
      </c>
      <c r="O9" s="21"/>
      <c r="P9" s="114"/>
      <c r="Q9" s="148"/>
      <c r="R9" s="11"/>
    </row>
    <row r="10" spans="1:18">
      <c r="A10" s="117" t="s">
        <v>156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148"/>
      <c r="O10" s="21"/>
      <c r="P10" s="114"/>
      <c r="Q10" s="148"/>
      <c r="R10" s="11"/>
    </row>
    <row r="11" spans="1:18">
      <c r="A11" s="117" t="s">
        <v>157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148">
        <f>SUM(B11:M11)</f>
        <v>0</v>
      </c>
      <c r="O11" s="21"/>
      <c r="P11" s="114"/>
      <c r="Q11" s="148">
        <f>N11*(1+P11)+O11</f>
        <v>0</v>
      </c>
      <c r="R11" s="11">
        <f>Q11*(1+P11)+O11</f>
        <v>0</v>
      </c>
    </row>
    <row r="12" spans="1:18">
      <c r="A12" s="117" t="s">
        <v>158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148">
        <f>SUM(B12:M12)</f>
        <v>0</v>
      </c>
      <c r="O12" s="21"/>
      <c r="P12" s="114"/>
      <c r="Q12" s="148">
        <f>N12*(1+P12)+O12</f>
        <v>0</v>
      </c>
      <c r="R12" s="11">
        <f>Q12*(1+P12)+O12</f>
        <v>0</v>
      </c>
    </row>
    <row r="13" spans="1:18">
      <c r="A13" s="117" t="s">
        <v>159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148">
        <f>SUM(B13:M13)</f>
        <v>0</v>
      </c>
      <c r="O13" s="21"/>
      <c r="P13" s="114"/>
      <c r="Q13" s="148">
        <f>N13*(1+P13)+O13</f>
        <v>0</v>
      </c>
      <c r="R13" s="11">
        <f>Q13*(1+P13)+O13</f>
        <v>0</v>
      </c>
    </row>
    <row r="14" spans="1:18">
      <c r="A14" s="117" t="s">
        <v>160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  <c r="N14" s="148">
        <f>SUM(B14:M14)</f>
        <v>0</v>
      </c>
      <c r="O14" s="24"/>
      <c r="P14" s="110"/>
      <c r="Q14" s="123">
        <f>N14*(1+P14)+O14</f>
        <v>0</v>
      </c>
      <c r="R14" s="13">
        <f>Q14*(1+P14)+O14</f>
        <v>0</v>
      </c>
    </row>
    <row r="15" spans="1:18">
      <c r="A15" s="4" t="s">
        <v>1</v>
      </c>
      <c r="B15" s="148">
        <f>SUM(B5:B14)</f>
        <v>0</v>
      </c>
      <c r="C15" s="148">
        <f t="shared" ref="C15:R15" si="0">SUM(C5:C14)</f>
        <v>0</v>
      </c>
      <c r="D15" s="148">
        <f t="shared" si="0"/>
        <v>0</v>
      </c>
      <c r="E15" s="148">
        <f t="shared" si="0"/>
        <v>0</v>
      </c>
      <c r="F15" s="148">
        <f t="shared" si="0"/>
        <v>0</v>
      </c>
      <c r="G15" s="148">
        <f t="shared" si="0"/>
        <v>0</v>
      </c>
      <c r="H15" s="148">
        <f t="shared" si="0"/>
        <v>0</v>
      </c>
      <c r="I15" s="148">
        <f t="shared" si="0"/>
        <v>0</v>
      </c>
      <c r="J15" s="148">
        <f t="shared" si="0"/>
        <v>0</v>
      </c>
      <c r="K15" s="148">
        <f t="shared" si="0"/>
        <v>0</v>
      </c>
      <c r="L15" s="148">
        <f t="shared" si="0"/>
        <v>0</v>
      </c>
      <c r="M15" s="148">
        <f t="shared" si="0"/>
        <v>0</v>
      </c>
      <c r="N15" s="148">
        <f>SUM(B15:M15)</f>
        <v>0</v>
      </c>
      <c r="O15" s="148"/>
      <c r="P15" s="106"/>
      <c r="Q15" s="148">
        <f t="shared" si="0"/>
        <v>0</v>
      </c>
      <c r="R15" s="11">
        <f t="shared" si="0"/>
        <v>0</v>
      </c>
    </row>
    <row r="16" spans="1:18">
      <c r="A16" s="4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06"/>
      <c r="Q16" s="148"/>
      <c r="R16" s="11"/>
    </row>
    <row r="17" spans="1:18">
      <c r="A17" s="4" t="s">
        <v>3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148">
        <f>SUM(B17:M17)</f>
        <v>0</v>
      </c>
      <c r="O17" s="107"/>
      <c r="P17" s="108"/>
      <c r="Q17" s="148">
        <f>N17*(1+P17)+O17</f>
        <v>0</v>
      </c>
      <c r="R17" s="11">
        <f>Q17*(1+P17)+O17</f>
        <v>0</v>
      </c>
    </row>
    <row r="18" spans="1:18">
      <c r="A18" s="4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06"/>
      <c r="Q18" s="148"/>
      <c r="R18" s="11"/>
    </row>
    <row r="19" spans="1:18" ht="15.75" thickBot="1">
      <c r="A19" s="9" t="s">
        <v>4</v>
      </c>
      <c r="B19" s="14">
        <f>B15-B17</f>
        <v>0</v>
      </c>
      <c r="C19" s="14">
        <f t="shared" ref="C19:M19" si="1">C15-C17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>N15-N17</f>
        <v>0</v>
      </c>
      <c r="O19" s="148"/>
      <c r="P19" s="148"/>
      <c r="Q19" s="14">
        <f>Q15-Q17</f>
        <v>0</v>
      </c>
      <c r="R19" s="39">
        <f>R15-R17</f>
        <v>0</v>
      </c>
    </row>
    <row r="20" spans="1:18" ht="15.75" thickTop="1">
      <c r="A20" s="4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06"/>
      <c r="Q20" s="148"/>
      <c r="R20" s="11"/>
    </row>
    <row r="21" spans="1:18">
      <c r="A21" s="9" t="s">
        <v>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06"/>
      <c r="Q21" s="148"/>
      <c r="R21" s="11"/>
    </row>
    <row r="22" spans="1:18">
      <c r="A22" s="4"/>
      <c r="B22" s="148"/>
      <c r="C22" s="148"/>
      <c r="D22" s="148"/>
      <c r="E22" s="148"/>
      <c r="F22" s="148"/>
      <c r="G22" s="5"/>
      <c r="H22" s="148"/>
      <c r="I22" s="148"/>
      <c r="J22" s="148"/>
      <c r="K22" s="148"/>
      <c r="L22" s="148"/>
      <c r="M22" s="148"/>
      <c r="N22" s="148"/>
      <c r="O22" s="148"/>
      <c r="P22" s="106"/>
      <c r="Q22" s="148"/>
      <c r="R22" s="11"/>
    </row>
    <row r="23" spans="1:18">
      <c r="A23" s="9" t="s">
        <v>23</v>
      </c>
      <c r="B23" s="148"/>
      <c r="C23" s="148"/>
      <c r="D23" s="148"/>
      <c r="E23" s="148"/>
      <c r="F23" s="148"/>
      <c r="G23" s="5"/>
      <c r="H23" s="148"/>
      <c r="I23" s="148"/>
      <c r="J23" s="148"/>
      <c r="K23" s="148"/>
      <c r="L23" s="148"/>
      <c r="M23" s="148"/>
      <c r="N23" s="148"/>
      <c r="O23" s="148"/>
      <c r="P23" s="106"/>
      <c r="Q23" s="148"/>
      <c r="R23" s="11"/>
    </row>
    <row r="24" spans="1:18">
      <c r="A24" s="117" t="s">
        <v>22</v>
      </c>
      <c r="B24" s="18"/>
      <c r="C24" s="19"/>
      <c r="D24" s="19"/>
      <c r="E24" s="19"/>
      <c r="F24" s="19"/>
      <c r="G24" s="30"/>
      <c r="H24" s="19"/>
      <c r="I24" s="19"/>
      <c r="J24" s="19"/>
      <c r="K24" s="19"/>
      <c r="L24" s="19"/>
      <c r="M24" s="20"/>
      <c r="N24" s="148">
        <f>SUM(B24:M24)</f>
        <v>0</v>
      </c>
      <c r="O24" s="115"/>
      <c r="P24" s="113"/>
      <c r="Q24" s="148">
        <f t="shared" ref="Q24:Q36" si="2">N24*(1+P24)+O24</f>
        <v>0</v>
      </c>
      <c r="R24" s="11">
        <f t="shared" ref="R24:R36" si="3">Q24*(1+P24)+O24</f>
        <v>0</v>
      </c>
    </row>
    <row r="25" spans="1:18">
      <c r="A25" s="117" t="s">
        <v>42</v>
      </c>
      <c r="B25" s="21"/>
      <c r="C25" s="22"/>
      <c r="D25" s="22"/>
      <c r="E25" s="22"/>
      <c r="F25" s="22"/>
      <c r="G25" s="31"/>
      <c r="H25" s="22"/>
      <c r="I25" s="22"/>
      <c r="J25" s="22"/>
      <c r="K25" s="22"/>
      <c r="L25" s="22"/>
      <c r="M25" s="23"/>
      <c r="N25" s="148">
        <f t="shared" ref="N25:N37" si="4">SUM(B25:M25)</f>
        <v>0</v>
      </c>
      <c r="O25" s="116"/>
      <c r="P25" s="114"/>
      <c r="Q25" s="148">
        <f t="shared" si="2"/>
        <v>0</v>
      </c>
      <c r="R25" s="11">
        <f t="shared" si="3"/>
        <v>0</v>
      </c>
    </row>
    <row r="26" spans="1:18">
      <c r="A26" s="117" t="s">
        <v>38</v>
      </c>
      <c r="B26" s="21"/>
      <c r="C26" s="22"/>
      <c r="D26" s="22"/>
      <c r="E26" s="22"/>
      <c r="F26" s="22"/>
      <c r="G26" s="31"/>
      <c r="H26" s="22"/>
      <c r="I26" s="22"/>
      <c r="J26" s="22"/>
      <c r="K26" s="22"/>
      <c r="L26" s="22"/>
      <c r="M26" s="23"/>
      <c r="N26" s="148">
        <f t="shared" si="4"/>
        <v>0</v>
      </c>
      <c r="O26" s="116"/>
      <c r="P26" s="114"/>
      <c r="Q26" s="148">
        <f t="shared" si="2"/>
        <v>0</v>
      </c>
      <c r="R26" s="11">
        <f t="shared" si="3"/>
        <v>0</v>
      </c>
    </row>
    <row r="27" spans="1:18">
      <c r="A27" s="117" t="s">
        <v>48</v>
      </c>
      <c r="B27" s="21"/>
      <c r="C27" s="22"/>
      <c r="D27" s="22"/>
      <c r="E27" s="22"/>
      <c r="F27" s="22"/>
      <c r="G27" s="31"/>
      <c r="H27" s="22"/>
      <c r="I27" s="22"/>
      <c r="J27" s="22"/>
      <c r="K27" s="22"/>
      <c r="L27" s="22"/>
      <c r="M27" s="23"/>
      <c r="N27" s="148">
        <f t="shared" si="4"/>
        <v>0</v>
      </c>
      <c r="O27" s="116"/>
      <c r="P27" s="114"/>
      <c r="Q27" s="148">
        <f t="shared" si="2"/>
        <v>0</v>
      </c>
      <c r="R27" s="11">
        <f t="shared" si="3"/>
        <v>0</v>
      </c>
    </row>
    <row r="28" spans="1:18">
      <c r="A28" s="117" t="s">
        <v>53</v>
      </c>
      <c r="B28" s="21"/>
      <c r="C28" s="22"/>
      <c r="D28" s="22"/>
      <c r="E28" s="22"/>
      <c r="F28" s="22"/>
      <c r="G28" s="31"/>
      <c r="H28" s="22"/>
      <c r="I28" s="22"/>
      <c r="J28" s="22"/>
      <c r="K28" s="22"/>
      <c r="L28" s="22"/>
      <c r="M28" s="23"/>
      <c r="N28" s="148">
        <f t="shared" si="4"/>
        <v>0</v>
      </c>
      <c r="O28" s="116"/>
      <c r="P28" s="114"/>
      <c r="Q28" s="148">
        <f t="shared" si="2"/>
        <v>0</v>
      </c>
      <c r="R28" s="11">
        <f t="shared" si="3"/>
        <v>0</v>
      </c>
    </row>
    <row r="29" spans="1:18">
      <c r="A29" s="117" t="s">
        <v>41</v>
      </c>
      <c r="B29" s="21"/>
      <c r="C29" s="22"/>
      <c r="D29" s="22"/>
      <c r="E29" s="22"/>
      <c r="F29" s="22"/>
      <c r="G29" s="31"/>
      <c r="H29" s="22"/>
      <c r="I29" s="22"/>
      <c r="J29" s="22"/>
      <c r="K29" s="22"/>
      <c r="L29" s="22"/>
      <c r="M29" s="23"/>
      <c r="N29" s="148">
        <f t="shared" si="4"/>
        <v>0</v>
      </c>
      <c r="O29" s="116"/>
      <c r="P29" s="114"/>
      <c r="Q29" s="148">
        <f t="shared" si="2"/>
        <v>0</v>
      </c>
      <c r="R29" s="11">
        <f t="shared" si="3"/>
        <v>0</v>
      </c>
    </row>
    <row r="30" spans="1:18">
      <c r="A30" s="117" t="s">
        <v>61</v>
      </c>
      <c r="B30" s="21"/>
      <c r="C30" s="22"/>
      <c r="D30" s="22"/>
      <c r="E30" s="22"/>
      <c r="F30" s="22"/>
      <c r="G30" s="31"/>
      <c r="H30" s="22"/>
      <c r="I30" s="22"/>
      <c r="J30" s="22"/>
      <c r="K30" s="22"/>
      <c r="L30" s="22"/>
      <c r="M30" s="23"/>
      <c r="N30" s="148">
        <f t="shared" si="4"/>
        <v>0</v>
      </c>
      <c r="O30" s="116"/>
      <c r="P30" s="114"/>
      <c r="Q30" s="148">
        <f t="shared" si="2"/>
        <v>0</v>
      </c>
      <c r="R30" s="11">
        <f t="shared" si="3"/>
        <v>0</v>
      </c>
    </row>
    <row r="31" spans="1:18">
      <c r="A31" s="117" t="s">
        <v>24</v>
      </c>
      <c r="B31" s="21"/>
      <c r="C31" s="22"/>
      <c r="D31" s="22"/>
      <c r="E31" s="22"/>
      <c r="F31" s="22"/>
      <c r="G31" s="31"/>
      <c r="H31" s="22"/>
      <c r="I31" s="22"/>
      <c r="J31" s="22"/>
      <c r="K31" s="22"/>
      <c r="L31" s="22"/>
      <c r="M31" s="23"/>
      <c r="N31" s="148">
        <f t="shared" si="4"/>
        <v>0</v>
      </c>
      <c r="O31" s="116"/>
      <c r="P31" s="114"/>
      <c r="Q31" s="148">
        <f t="shared" si="2"/>
        <v>0</v>
      </c>
      <c r="R31" s="11">
        <f t="shared" si="3"/>
        <v>0</v>
      </c>
    </row>
    <row r="32" spans="1:18">
      <c r="A32" s="117" t="s">
        <v>54</v>
      </c>
      <c r="B32" s="21"/>
      <c r="C32" s="22"/>
      <c r="D32" s="22"/>
      <c r="E32" s="22"/>
      <c r="F32" s="22"/>
      <c r="G32" s="31"/>
      <c r="H32" s="22"/>
      <c r="I32" s="22"/>
      <c r="J32" s="22"/>
      <c r="K32" s="22"/>
      <c r="L32" s="22"/>
      <c r="M32" s="23"/>
      <c r="N32" s="148">
        <f t="shared" si="4"/>
        <v>0</v>
      </c>
      <c r="O32" s="116"/>
      <c r="P32" s="114"/>
      <c r="Q32" s="148">
        <f t="shared" si="2"/>
        <v>0</v>
      </c>
      <c r="R32" s="11">
        <f t="shared" si="3"/>
        <v>0</v>
      </c>
    </row>
    <row r="33" spans="1:18">
      <c r="A33" s="117" t="s">
        <v>62</v>
      </c>
      <c r="B33" s="21"/>
      <c r="C33" s="22"/>
      <c r="D33" s="22"/>
      <c r="E33" s="22"/>
      <c r="F33" s="22"/>
      <c r="G33" s="31"/>
      <c r="H33" s="22"/>
      <c r="I33" s="22"/>
      <c r="J33" s="22"/>
      <c r="K33" s="22"/>
      <c r="L33" s="22"/>
      <c r="M33" s="23"/>
      <c r="N33" s="148">
        <f t="shared" si="4"/>
        <v>0</v>
      </c>
      <c r="O33" s="116"/>
      <c r="P33" s="114"/>
      <c r="Q33" s="148">
        <f t="shared" si="2"/>
        <v>0</v>
      </c>
      <c r="R33" s="11">
        <f t="shared" si="3"/>
        <v>0</v>
      </c>
    </row>
    <row r="34" spans="1:18">
      <c r="A34" s="117" t="s">
        <v>63</v>
      </c>
      <c r="B34" s="21"/>
      <c r="C34" s="22"/>
      <c r="D34" s="22"/>
      <c r="E34" s="22"/>
      <c r="F34" s="22"/>
      <c r="G34" s="31"/>
      <c r="H34" s="22"/>
      <c r="I34" s="22"/>
      <c r="J34" s="22"/>
      <c r="K34" s="22"/>
      <c r="L34" s="22"/>
      <c r="M34" s="23"/>
      <c r="N34" s="148">
        <f t="shared" si="4"/>
        <v>0</v>
      </c>
      <c r="O34" s="116"/>
      <c r="P34" s="114"/>
      <c r="Q34" s="148">
        <f t="shared" si="2"/>
        <v>0</v>
      </c>
      <c r="R34" s="11">
        <f t="shared" si="3"/>
        <v>0</v>
      </c>
    </row>
    <row r="35" spans="1:18">
      <c r="A35" s="117" t="s">
        <v>59</v>
      </c>
      <c r="B35" s="21"/>
      <c r="C35" s="22"/>
      <c r="D35" s="22"/>
      <c r="E35" s="22"/>
      <c r="F35" s="22"/>
      <c r="G35" s="31"/>
      <c r="H35" s="22"/>
      <c r="I35" s="22"/>
      <c r="J35" s="22"/>
      <c r="K35" s="22"/>
      <c r="L35" s="22"/>
      <c r="M35" s="23"/>
      <c r="N35" s="148">
        <f t="shared" si="4"/>
        <v>0</v>
      </c>
      <c r="O35" s="116"/>
      <c r="P35" s="114"/>
      <c r="Q35" s="148">
        <f t="shared" si="2"/>
        <v>0</v>
      </c>
      <c r="R35" s="11">
        <f t="shared" si="3"/>
        <v>0</v>
      </c>
    </row>
    <row r="36" spans="1:18">
      <c r="A36" s="117" t="s">
        <v>43</v>
      </c>
      <c r="B36" s="24"/>
      <c r="C36" s="25"/>
      <c r="D36" s="25"/>
      <c r="E36" s="25"/>
      <c r="F36" s="25"/>
      <c r="G36" s="32"/>
      <c r="H36" s="25"/>
      <c r="I36" s="25"/>
      <c r="J36" s="25"/>
      <c r="K36" s="25"/>
      <c r="L36" s="25"/>
      <c r="M36" s="26"/>
      <c r="N36" s="191">
        <f t="shared" si="4"/>
        <v>0</v>
      </c>
      <c r="O36" s="109"/>
      <c r="P36" s="110"/>
      <c r="Q36" s="12">
        <f t="shared" si="2"/>
        <v>0</v>
      </c>
      <c r="R36" s="13">
        <f t="shared" si="3"/>
        <v>0</v>
      </c>
    </row>
    <row r="37" spans="1:18">
      <c r="A37" s="118" t="s">
        <v>68</v>
      </c>
      <c r="B37" s="148">
        <f>SUM(B24:B36)</f>
        <v>0</v>
      </c>
      <c r="C37" s="148">
        <f t="shared" ref="C37:M37" si="5">SUM(C24:C36)</f>
        <v>0</v>
      </c>
      <c r="D37" s="148">
        <f t="shared" si="5"/>
        <v>0</v>
      </c>
      <c r="E37" s="148">
        <f t="shared" si="5"/>
        <v>0</v>
      </c>
      <c r="F37" s="148">
        <f t="shared" si="5"/>
        <v>0</v>
      </c>
      <c r="G37" s="148">
        <f t="shared" si="5"/>
        <v>0</v>
      </c>
      <c r="H37" s="148">
        <f t="shared" si="5"/>
        <v>0</v>
      </c>
      <c r="I37" s="148">
        <f t="shared" si="5"/>
        <v>0</v>
      </c>
      <c r="J37" s="148">
        <f t="shared" si="5"/>
        <v>0</v>
      </c>
      <c r="K37" s="148">
        <f t="shared" si="5"/>
        <v>0</v>
      </c>
      <c r="L37" s="148">
        <f t="shared" si="5"/>
        <v>0</v>
      </c>
      <c r="M37" s="148">
        <f t="shared" si="5"/>
        <v>0</v>
      </c>
      <c r="N37" s="148">
        <f t="shared" si="4"/>
        <v>0</v>
      </c>
      <c r="O37" s="148"/>
      <c r="P37" s="106"/>
      <c r="Q37" s="148">
        <f>SUM(Q24:Q36)</f>
        <v>0</v>
      </c>
      <c r="R37" s="11">
        <f>SUM(R24:R36)</f>
        <v>0</v>
      </c>
    </row>
    <row r="38" spans="1:18">
      <c r="A38" s="4"/>
      <c r="B38" s="148"/>
      <c r="C38" s="148"/>
      <c r="D38" s="148"/>
      <c r="E38" s="148"/>
      <c r="F38" s="148"/>
      <c r="G38" s="5"/>
      <c r="H38" s="148"/>
      <c r="I38" s="148"/>
      <c r="J38" s="148"/>
      <c r="K38" s="148"/>
      <c r="L38" s="148"/>
      <c r="M38" s="148"/>
      <c r="N38" s="148"/>
      <c r="O38" s="148"/>
      <c r="P38" s="106"/>
      <c r="Q38" s="148"/>
      <c r="R38" s="11"/>
    </row>
    <row r="39" spans="1:18">
      <c r="A39" s="9" t="s">
        <v>25</v>
      </c>
      <c r="B39" s="148"/>
      <c r="C39" s="148"/>
      <c r="D39" s="148"/>
      <c r="E39" s="148"/>
      <c r="F39" s="148"/>
      <c r="G39" s="5"/>
      <c r="H39" s="148"/>
      <c r="I39" s="148"/>
      <c r="J39" s="148"/>
      <c r="K39" s="148"/>
      <c r="L39" s="148"/>
      <c r="M39" s="148"/>
      <c r="N39" s="148"/>
      <c r="O39" s="148"/>
      <c r="P39" s="106"/>
      <c r="Q39" s="148"/>
      <c r="R39" s="11"/>
    </row>
    <row r="40" spans="1:18">
      <c r="A40" s="117" t="s">
        <v>69</v>
      </c>
      <c r="B40" s="18"/>
      <c r="C40" s="19"/>
      <c r="D40" s="19"/>
      <c r="E40" s="19"/>
      <c r="F40" s="19"/>
      <c r="G40" s="30"/>
      <c r="H40" s="19"/>
      <c r="I40" s="19"/>
      <c r="J40" s="19"/>
      <c r="K40" s="19"/>
      <c r="L40" s="19"/>
      <c r="M40" s="20"/>
      <c r="N40" s="148">
        <f t="shared" ref="N40:N45" si="6">SUM(B40:M40)</f>
        <v>0</v>
      </c>
      <c r="O40" s="115"/>
      <c r="P40" s="113"/>
      <c r="Q40" s="148">
        <f t="shared" ref="Q40:Q45" si="7">N40*(1+P40)+O40</f>
        <v>0</v>
      </c>
      <c r="R40" s="11">
        <f t="shared" ref="R40:R45" si="8">Q40*(1+P40)+O40</f>
        <v>0</v>
      </c>
    </row>
    <row r="41" spans="1:18">
      <c r="A41" s="117" t="s">
        <v>70</v>
      </c>
      <c r="B41" s="21"/>
      <c r="C41" s="22"/>
      <c r="D41" s="22"/>
      <c r="E41" s="22"/>
      <c r="F41" s="22"/>
      <c r="G41" s="31"/>
      <c r="H41" s="22"/>
      <c r="I41" s="22"/>
      <c r="J41" s="22"/>
      <c r="K41" s="22"/>
      <c r="L41" s="22"/>
      <c r="M41" s="23"/>
      <c r="N41" s="148">
        <f t="shared" si="6"/>
        <v>0</v>
      </c>
      <c r="O41" s="116"/>
      <c r="P41" s="114"/>
      <c r="Q41" s="148">
        <f t="shared" si="7"/>
        <v>0</v>
      </c>
      <c r="R41" s="11">
        <f t="shared" si="8"/>
        <v>0</v>
      </c>
    </row>
    <row r="42" spans="1:18">
      <c r="A42" s="117" t="s">
        <v>26</v>
      </c>
      <c r="B42" s="21"/>
      <c r="C42" s="22"/>
      <c r="D42" s="22"/>
      <c r="E42" s="22"/>
      <c r="F42" s="22"/>
      <c r="G42" s="31"/>
      <c r="H42" s="22"/>
      <c r="I42" s="22"/>
      <c r="J42" s="22"/>
      <c r="K42" s="22"/>
      <c r="L42" s="22"/>
      <c r="M42" s="23"/>
      <c r="N42" s="148">
        <f t="shared" si="6"/>
        <v>0</v>
      </c>
      <c r="O42" s="116"/>
      <c r="P42" s="114"/>
      <c r="Q42" s="148">
        <f t="shared" si="7"/>
        <v>0</v>
      </c>
      <c r="R42" s="11">
        <f t="shared" si="8"/>
        <v>0</v>
      </c>
    </row>
    <row r="43" spans="1:18">
      <c r="A43" s="117" t="s">
        <v>44</v>
      </c>
      <c r="B43" s="21"/>
      <c r="C43" s="22"/>
      <c r="D43" s="22"/>
      <c r="E43" s="22"/>
      <c r="F43" s="22"/>
      <c r="G43" s="31"/>
      <c r="H43" s="22"/>
      <c r="I43" s="22"/>
      <c r="J43" s="22"/>
      <c r="K43" s="22"/>
      <c r="L43" s="22"/>
      <c r="M43" s="23"/>
      <c r="N43" s="148">
        <f t="shared" si="6"/>
        <v>0</v>
      </c>
      <c r="O43" s="116"/>
      <c r="P43" s="114"/>
      <c r="Q43" s="148">
        <f t="shared" si="7"/>
        <v>0</v>
      </c>
      <c r="R43" s="11">
        <f t="shared" si="8"/>
        <v>0</v>
      </c>
    </row>
    <row r="44" spans="1:18">
      <c r="A44" s="117" t="s">
        <v>50</v>
      </c>
      <c r="B44" s="21"/>
      <c r="C44" s="22"/>
      <c r="D44" s="22"/>
      <c r="E44" s="22"/>
      <c r="F44" s="22"/>
      <c r="G44" s="31"/>
      <c r="H44" s="22"/>
      <c r="I44" s="22"/>
      <c r="J44" s="22"/>
      <c r="K44" s="22"/>
      <c r="L44" s="22"/>
      <c r="M44" s="23"/>
      <c r="N44" s="148">
        <f t="shared" si="6"/>
        <v>0</v>
      </c>
      <c r="O44" s="116"/>
      <c r="P44" s="114"/>
      <c r="Q44" s="148">
        <f t="shared" si="7"/>
        <v>0</v>
      </c>
      <c r="R44" s="11">
        <f t="shared" si="8"/>
        <v>0</v>
      </c>
    </row>
    <row r="45" spans="1:18">
      <c r="A45" s="117" t="s">
        <v>71</v>
      </c>
      <c r="B45" s="24"/>
      <c r="C45" s="25"/>
      <c r="D45" s="25"/>
      <c r="E45" s="25"/>
      <c r="F45" s="25"/>
      <c r="G45" s="32"/>
      <c r="H45" s="25"/>
      <c r="I45" s="25"/>
      <c r="J45" s="25"/>
      <c r="K45" s="25"/>
      <c r="L45" s="25"/>
      <c r="M45" s="26"/>
      <c r="N45" s="191">
        <f t="shared" si="6"/>
        <v>0</v>
      </c>
      <c r="O45" s="109"/>
      <c r="P45" s="110"/>
      <c r="Q45" s="12">
        <f t="shared" si="7"/>
        <v>0</v>
      </c>
      <c r="R45" s="13">
        <f t="shared" si="8"/>
        <v>0</v>
      </c>
    </row>
    <row r="46" spans="1:18">
      <c r="A46" s="118" t="s">
        <v>72</v>
      </c>
      <c r="B46" s="148">
        <f>SUM(B40:B45)</f>
        <v>0</v>
      </c>
      <c r="C46" s="148">
        <f t="shared" ref="C46:M46" si="9">SUM(C40:C45)</f>
        <v>0</v>
      </c>
      <c r="D46" s="148">
        <f t="shared" si="9"/>
        <v>0</v>
      </c>
      <c r="E46" s="148">
        <f t="shared" si="9"/>
        <v>0</v>
      </c>
      <c r="F46" s="148">
        <f t="shared" si="9"/>
        <v>0</v>
      </c>
      <c r="G46" s="148">
        <f t="shared" si="9"/>
        <v>0</v>
      </c>
      <c r="H46" s="148">
        <f t="shared" si="9"/>
        <v>0</v>
      </c>
      <c r="I46" s="148">
        <f t="shared" si="9"/>
        <v>0</v>
      </c>
      <c r="J46" s="148">
        <f t="shared" si="9"/>
        <v>0</v>
      </c>
      <c r="K46" s="148">
        <f t="shared" si="9"/>
        <v>0</v>
      </c>
      <c r="L46" s="148">
        <f t="shared" si="9"/>
        <v>0</v>
      </c>
      <c r="M46" s="148">
        <f t="shared" si="9"/>
        <v>0</v>
      </c>
      <c r="N46" s="148">
        <f>SUM(B46:M46)</f>
        <v>0</v>
      </c>
      <c r="O46" s="148"/>
      <c r="P46" s="106"/>
      <c r="Q46" s="148">
        <f>SUM(Q40:Q45)</f>
        <v>0</v>
      </c>
      <c r="R46" s="11">
        <f>SUM(R40:R45)</f>
        <v>0</v>
      </c>
    </row>
    <row r="47" spans="1:18">
      <c r="A47" s="118"/>
      <c r="B47" s="148"/>
      <c r="C47" s="148"/>
      <c r="D47" s="148"/>
      <c r="E47" s="148"/>
      <c r="F47" s="148"/>
      <c r="G47" s="5"/>
      <c r="H47" s="148"/>
      <c r="I47" s="148"/>
      <c r="J47" s="148"/>
      <c r="K47" s="148"/>
      <c r="L47" s="148"/>
      <c r="M47" s="148"/>
      <c r="N47" s="148"/>
      <c r="O47" s="148"/>
      <c r="P47" s="106"/>
      <c r="Q47" s="148"/>
      <c r="R47" s="11"/>
    </row>
    <row r="48" spans="1:18">
      <c r="A48" s="9" t="s">
        <v>60</v>
      </c>
      <c r="B48" s="148"/>
      <c r="C48" s="148"/>
      <c r="D48" s="148"/>
      <c r="E48" s="148"/>
      <c r="F48" s="148"/>
      <c r="G48" s="5"/>
      <c r="H48" s="148"/>
      <c r="I48" s="148"/>
      <c r="J48" s="148"/>
      <c r="K48" s="148"/>
      <c r="L48" s="148"/>
      <c r="M48" s="148"/>
      <c r="N48" s="148"/>
      <c r="O48" s="148"/>
      <c r="P48" s="106"/>
      <c r="Q48" s="148"/>
      <c r="R48" s="11"/>
    </row>
    <row r="49" spans="1:18">
      <c r="A49" s="117" t="s">
        <v>27</v>
      </c>
      <c r="B49" s="18"/>
      <c r="C49" s="19"/>
      <c r="D49" s="19"/>
      <c r="E49" s="19"/>
      <c r="F49" s="19"/>
      <c r="G49" s="30"/>
      <c r="H49" s="19"/>
      <c r="I49" s="19"/>
      <c r="J49" s="19"/>
      <c r="K49" s="19"/>
      <c r="L49" s="19"/>
      <c r="M49" s="20"/>
      <c r="N49" s="148">
        <f>SUM(B49:M49)</f>
        <v>0</v>
      </c>
      <c r="O49" s="115"/>
      <c r="P49" s="113"/>
      <c r="Q49" s="148">
        <f>N49*(1+P49)+O49</f>
        <v>0</v>
      </c>
      <c r="R49" s="11">
        <f>Q49*(1+P49)+O49</f>
        <v>0</v>
      </c>
    </row>
    <row r="50" spans="1:18">
      <c r="A50" s="117" t="s">
        <v>28</v>
      </c>
      <c r="B50" s="21"/>
      <c r="C50" s="22"/>
      <c r="D50" s="22"/>
      <c r="E50" s="22"/>
      <c r="F50" s="22"/>
      <c r="G50" s="31"/>
      <c r="H50" s="22"/>
      <c r="I50" s="22"/>
      <c r="J50" s="22"/>
      <c r="K50" s="22"/>
      <c r="L50" s="22"/>
      <c r="M50" s="23"/>
      <c r="N50" s="148">
        <f>SUM(B50:M50)</f>
        <v>0</v>
      </c>
      <c r="O50" s="116"/>
      <c r="P50" s="114"/>
      <c r="Q50" s="148">
        <f>N50*(1+P50)+O50</f>
        <v>0</v>
      </c>
      <c r="R50" s="11">
        <f>Q50*(1+P50)+O50</f>
        <v>0</v>
      </c>
    </row>
    <row r="51" spans="1:18">
      <c r="A51" s="117" t="s">
        <v>73</v>
      </c>
      <c r="B51" s="24"/>
      <c r="C51" s="25"/>
      <c r="D51" s="25"/>
      <c r="E51" s="25"/>
      <c r="F51" s="25"/>
      <c r="G51" s="32"/>
      <c r="H51" s="25"/>
      <c r="I51" s="25"/>
      <c r="J51" s="25"/>
      <c r="K51" s="25"/>
      <c r="L51" s="25"/>
      <c r="M51" s="26"/>
      <c r="N51" s="191">
        <f>SUM(B51:M51)</f>
        <v>0</v>
      </c>
      <c r="O51" s="109"/>
      <c r="P51" s="110"/>
      <c r="Q51" s="148">
        <f>N51*(1+P51)+O51</f>
        <v>0</v>
      </c>
      <c r="R51" s="11">
        <f>Q51*(1+P51)+O51</f>
        <v>0</v>
      </c>
    </row>
    <row r="52" spans="1:18">
      <c r="A52" s="118" t="s">
        <v>74</v>
      </c>
      <c r="B52" s="148">
        <f>SUM(B49:B51)</f>
        <v>0</v>
      </c>
      <c r="C52" s="148">
        <f t="shared" ref="C52:M52" si="10">SUM(C49:C51)</f>
        <v>0</v>
      </c>
      <c r="D52" s="148">
        <f t="shared" si="10"/>
        <v>0</v>
      </c>
      <c r="E52" s="148">
        <f t="shared" si="10"/>
        <v>0</v>
      </c>
      <c r="F52" s="148">
        <f t="shared" si="10"/>
        <v>0</v>
      </c>
      <c r="G52" s="148">
        <f t="shared" si="10"/>
        <v>0</v>
      </c>
      <c r="H52" s="148">
        <f t="shared" si="10"/>
        <v>0</v>
      </c>
      <c r="I52" s="148">
        <f t="shared" si="10"/>
        <v>0</v>
      </c>
      <c r="J52" s="148">
        <f t="shared" si="10"/>
        <v>0</v>
      </c>
      <c r="K52" s="148">
        <f t="shared" si="10"/>
        <v>0</v>
      </c>
      <c r="L52" s="148">
        <f t="shared" si="10"/>
        <v>0</v>
      </c>
      <c r="M52" s="148">
        <f t="shared" si="10"/>
        <v>0</v>
      </c>
      <c r="N52" s="148">
        <f>SUM(B52:M52)</f>
        <v>0</v>
      </c>
      <c r="O52" s="148"/>
      <c r="P52" s="106"/>
      <c r="Q52" s="148">
        <f>SUM(Q49:Q51)</f>
        <v>0</v>
      </c>
      <c r="R52" s="11">
        <f>SUM(R49:R51)</f>
        <v>0</v>
      </c>
    </row>
    <row r="53" spans="1:18">
      <c r="A53" s="4"/>
      <c r="B53" s="148"/>
      <c r="C53" s="148"/>
      <c r="D53" s="148"/>
      <c r="E53" s="148"/>
      <c r="F53" s="148"/>
      <c r="G53" s="5"/>
      <c r="H53" s="148"/>
      <c r="I53" s="148"/>
      <c r="J53" s="148"/>
      <c r="K53" s="148"/>
      <c r="L53" s="148"/>
      <c r="M53" s="148"/>
      <c r="N53" s="148"/>
      <c r="O53" s="148"/>
      <c r="P53" s="106"/>
      <c r="Q53" s="148"/>
      <c r="R53" s="11"/>
    </row>
    <row r="54" spans="1:18">
      <c r="A54" s="9" t="s">
        <v>34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48"/>
      <c r="P54" s="106"/>
      <c r="Q54" s="5"/>
      <c r="R54" s="10"/>
    </row>
    <row r="55" spans="1:18">
      <c r="A55" s="117" t="s">
        <v>35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  <c r="N55" s="148">
        <f t="shared" ref="N55:N62" si="11">SUM(B55:M55)</f>
        <v>0</v>
      </c>
      <c r="O55" s="115"/>
      <c r="P55" s="113"/>
      <c r="Q55" s="148">
        <f t="shared" ref="Q55:Q61" si="12">N55*(1+P55)+O55</f>
        <v>0</v>
      </c>
      <c r="R55" s="11">
        <f t="shared" ref="R55:R61" si="13">Q55*(1+P55)+O55</f>
        <v>0</v>
      </c>
    </row>
    <row r="56" spans="1:18">
      <c r="A56" s="117" t="s">
        <v>39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148">
        <f t="shared" si="11"/>
        <v>0</v>
      </c>
      <c r="O56" s="116"/>
      <c r="P56" s="114"/>
      <c r="Q56" s="148">
        <f t="shared" si="12"/>
        <v>0</v>
      </c>
      <c r="R56" s="11">
        <f t="shared" si="13"/>
        <v>0</v>
      </c>
    </row>
    <row r="57" spans="1:18">
      <c r="A57" s="117" t="s">
        <v>36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148">
        <f t="shared" si="11"/>
        <v>0</v>
      </c>
      <c r="O57" s="116"/>
      <c r="P57" s="114"/>
      <c r="Q57" s="148">
        <f t="shared" si="12"/>
        <v>0</v>
      </c>
      <c r="R57" s="11">
        <f t="shared" si="13"/>
        <v>0</v>
      </c>
    </row>
    <row r="58" spans="1:18">
      <c r="A58" s="117" t="s">
        <v>37</v>
      </c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148">
        <f t="shared" si="11"/>
        <v>0</v>
      </c>
      <c r="O58" s="116"/>
      <c r="P58" s="114"/>
      <c r="Q58" s="148">
        <f t="shared" si="12"/>
        <v>0</v>
      </c>
      <c r="R58" s="11">
        <f t="shared" si="13"/>
        <v>0</v>
      </c>
    </row>
    <row r="59" spans="1:18">
      <c r="A59" s="117" t="s">
        <v>40</v>
      </c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148">
        <f t="shared" si="11"/>
        <v>0</v>
      </c>
      <c r="O59" s="116"/>
      <c r="P59" s="114"/>
      <c r="Q59" s="148">
        <f t="shared" si="12"/>
        <v>0</v>
      </c>
      <c r="R59" s="11">
        <f t="shared" si="13"/>
        <v>0</v>
      </c>
    </row>
    <row r="60" spans="1:18">
      <c r="A60" s="117" t="s">
        <v>64</v>
      </c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159"/>
      <c r="M60" s="23"/>
      <c r="N60" s="148">
        <f t="shared" si="11"/>
        <v>0</v>
      </c>
      <c r="O60" s="116"/>
      <c r="P60" s="114"/>
      <c r="Q60" s="148">
        <f t="shared" si="12"/>
        <v>0</v>
      </c>
      <c r="R60" s="11">
        <f t="shared" si="13"/>
        <v>0</v>
      </c>
    </row>
    <row r="61" spans="1:18">
      <c r="A61" s="117" t="s">
        <v>76</v>
      </c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6"/>
      <c r="N61" s="191">
        <f t="shared" si="11"/>
        <v>0</v>
      </c>
      <c r="O61" s="109"/>
      <c r="P61" s="110"/>
      <c r="Q61" s="148">
        <f t="shared" si="12"/>
        <v>0</v>
      </c>
      <c r="R61" s="11">
        <f t="shared" si="13"/>
        <v>0</v>
      </c>
    </row>
    <row r="62" spans="1:18">
      <c r="A62" s="118" t="s">
        <v>77</v>
      </c>
      <c r="B62" s="148">
        <f>SUM(B55:B61)</f>
        <v>0</v>
      </c>
      <c r="C62" s="148">
        <f t="shared" ref="C62:M62" si="14">SUM(C55:C61)</f>
        <v>0</v>
      </c>
      <c r="D62" s="148">
        <f t="shared" si="14"/>
        <v>0</v>
      </c>
      <c r="E62" s="148">
        <f t="shared" si="14"/>
        <v>0</v>
      </c>
      <c r="F62" s="148">
        <f t="shared" si="14"/>
        <v>0</v>
      </c>
      <c r="G62" s="148">
        <f t="shared" si="14"/>
        <v>0</v>
      </c>
      <c r="H62" s="148">
        <f t="shared" si="14"/>
        <v>0</v>
      </c>
      <c r="I62" s="148">
        <f t="shared" si="14"/>
        <v>0</v>
      </c>
      <c r="J62" s="148">
        <f t="shared" si="14"/>
        <v>0</v>
      </c>
      <c r="K62" s="148">
        <f t="shared" si="14"/>
        <v>0</v>
      </c>
      <c r="L62" s="148">
        <f t="shared" si="14"/>
        <v>0</v>
      </c>
      <c r="M62" s="148">
        <f t="shared" si="14"/>
        <v>0</v>
      </c>
      <c r="N62" s="148">
        <f t="shared" si="11"/>
        <v>0</v>
      </c>
      <c r="O62" s="148"/>
      <c r="P62" s="106"/>
      <c r="Q62" s="36">
        <f>SUM(Q55:Q61)</f>
        <v>0</v>
      </c>
      <c r="R62" s="40">
        <f>SUM(R55:R61)</f>
        <v>0</v>
      </c>
    </row>
    <row r="63" spans="1:18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48"/>
      <c r="P63" s="106"/>
      <c r="Q63" s="5"/>
      <c r="R63" s="10"/>
    </row>
    <row r="64" spans="1:18">
      <c r="A64" s="9" t="s">
        <v>29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48"/>
      <c r="P64" s="106"/>
      <c r="Q64" s="5"/>
      <c r="R64" s="10"/>
    </row>
    <row r="65" spans="1:18">
      <c r="A65" s="117" t="s">
        <v>51</v>
      </c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148">
        <f t="shared" ref="N65:N76" si="15">SUM(B65:M65)</f>
        <v>0</v>
      </c>
      <c r="O65" s="115"/>
      <c r="P65" s="113"/>
      <c r="Q65" s="148">
        <f t="shared" ref="Q65:Q71" si="16">N65*(1+P65)+O65</f>
        <v>0</v>
      </c>
      <c r="R65" s="11">
        <f t="shared" ref="R65:R71" si="17">Q65*(1+P65)+O65</f>
        <v>0</v>
      </c>
    </row>
    <row r="66" spans="1:18">
      <c r="A66" s="117" t="s">
        <v>211</v>
      </c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148">
        <f t="shared" si="15"/>
        <v>0</v>
      </c>
      <c r="O66" s="116"/>
      <c r="P66" s="114"/>
      <c r="Q66" s="148">
        <f t="shared" si="16"/>
        <v>0</v>
      </c>
      <c r="R66" s="11">
        <f t="shared" si="17"/>
        <v>0</v>
      </c>
    </row>
    <row r="67" spans="1:18">
      <c r="A67" s="117" t="s">
        <v>75</v>
      </c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148">
        <f t="shared" si="15"/>
        <v>0</v>
      </c>
      <c r="O67" s="116"/>
      <c r="P67" s="114"/>
      <c r="Q67" s="148">
        <f t="shared" si="16"/>
        <v>0</v>
      </c>
      <c r="R67" s="11">
        <f t="shared" si="17"/>
        <v>0</v>
      </c>
    </row>
    <row r="68" spans="1:18">
      <c r="A68" s="117" t="s">
        <v>49</v>
      </c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148">
        <f t="shared" si="15"/>
        <v>0</v>
      </c>
      <c r="O68" s="116"/>
      <c r="P68" s="114"/>
      <c r="Q68" s="148">
        <f t="shared" si="16"/>
        <v>0</v>
      </c>
      <c r="R68" s="11">
        <f t="shared" si="17"/>
        <v>0</v>
      </c>
    </row>
    <row r="69" spans="1:18">
      <c r="A69" s="117" t="s">
        <v>45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148">
        <f t="shared" si="15"/>
        <v>0</v>
      </c>
      <c r="O69" s="116"/>
      <c r="P69" s="114"/>
      <c r="Q69" s="148">
        <f t="shared" si="16"/>
        <v>0</v>
      </c>
      <c r="R69" s="11">
        <f t="shared" si="17"/>
        <v>0</v>
      </c>
    </row>
    <row r="70" spans="1:18">
      <c r="A70" s="117" t="s">
        <v>46</v>
      </c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148">
        <f t="shared" si="15"/>
        <v>0</v>
      </c>
      <c r="O70" s="116"/>
      <c r="P70" s="114"/>
      <c r="Q70" s="148">
        <f t="shared" si="16"/>
        <v>0</v>
      </c>
      <c r="R70" s="11">
        <f t="shared" si="17"/>
        <v>0</v>
      </c>
    </row>
    <row r="71" spans="1:18">
      <c r="A71" s="117" t="s">
        <v>32</v>
      </c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148">
        <f t="shared" si="15"/>
        <v>0</v>
      </c>
      <c r="O71" s="116"/>
      <c r="P71" s="114"/>
      <c r="Q71" s="148">
        <f t="shared" si="16"/>
        <v>0</v>
      </c>
      <c r="R71" s="11">
        <f t="shared" si="17"/>
        <v>0</v>
      </c>
    </row>
    <row r="72" spans="1:18">
      <c r="A72" s="117" t="s">
        <v>52</v>
      </c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148">
        <f t="shared" si="15"/>
        <v>0</v>
      </c>
      <c r="O72" s="116"/>
      <c r="P72" s="114"/>
      <c r="Q72" s="148">
        <f>N72*(1+P72)+O72</f>
        <v>0</v>
      </c>
      <c r="R72" s="11">
        <f>Q72*(1+P72)+O72</f>
        <v>0</v>
      </c>
    </row>
    <row r="73" spans="1:18">
      <c r="A73" s="117" t="s">
        <v>30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148">
        <f t="shared" si="15"/>
        <v>0</v>
      </c>
      <c r="O73" s="116"/>
      <c r="P73" s="114"/>
      <c r="Q73" s="148">
        <f>N73*(1+P73)+O73</f>
        <v>0</v>
      </c>
      <c r="R73" s="11">
        <f>Q73*(1+P73)+O73</f>
        <v>0</v>
      </c>
    </row>
    <row r="74" spans="1:18">
      <c r="A74" s="117" t="s">
        <v>31</v>
      </c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148">
        <f t="shared" si="15"/>
        <v>0</v>
      </c>
      <c r="O74" s="116"/>
      <c r="P74" s="114"/>
      <c r="Q74" s="148">
        <f>N74*(1+P74)+O74</f>
        <v>0</v>
      </c>
      <c r="R74" s="11">
        <f>Q74*(1+P74)+O74</f>
        <v>0</v>
      </c>
    </row>
    <row r="75" spans="1:18">
      <c r="A75" s="117" t="s">
        <v>33</v>
      </c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6"/>
      <c r="N75" s="191">
        <f t="shared" si="15"/>
        <v>0</v>
      </c>
      <c r="O75" s="109"/>
      <c r="P75" s="110"/>
      <c r="Q75" s="12">
        <f>N75*(1+P75)+O75</f>
        <v>0</v>
      </c>
      <c r="R75" s="13">
        <f>Q75*(1+P75)+O75</f>
        <v>0</v>
      </c>
    </row>
    <row r="76" spans="1:18">
      <c r="A76" s="118" t="s">
        <v>78</v>
      </c>
      <c r="B76" s="36">
        <f>SUM(B65:B75)</f>
        <v>0</v>
      </c>
      <c r="C76" s="36">
        <f t="shared" ref="C76:M76" si="18">SUM(C65:C75)</f>
        <v>0</v>
      </c>
      <c r="D76" s="36">
        <f t="shared" si="18"/>
        <v>0</v>
      </c>
      <c r="E76" s="36">
        <f t="shared" si="18"/>
        <v>0</v>
      </c>
      <c r="F76" s="36">
        <f t="shared" si="18"/>
        <v>0</v>
      </c>
      <c r="G76" s="36">
        <f t="shared" si="18"/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148">
        <f t="shared" si="15"/>
        <v>0</v>
      </c>
      <c r="O76" s="148"/>
      <c r="P76" s="106"/>
      <c r="Q76" s="36">
        <f>SUM(Q65:Q75)</f>
        <v>0</v>
      </c>
      <c r="R76" s="40">
        <f>SUM(R65:R75)</f>
        <v>0</v>
      </c>
    </row>
    <row r="77" spans="1:18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48"/>
      <c r="P77" s="106"/>
      <c r="Q77" s="5"/>
      <c r="R77" s="10"/>
    </row>
    <row r="78" spans="1:18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48"/>
      <c r="P78" s="106"/>
      <c r="Q78" s="5"/>
      <c r="R78" s="10"/>
    </row>
    <row r="79" spans="1:18">
      <c r="A79" s="9" t="s">
        <v>55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48"/>
      <c r="P79" s="106"/>
      <c r="Q79" s="5"/>
      <c r="R79" s="10"/>
    </row>
    <row r="80" spans="1:18">
      <c r="A80" s="117" t="s">
        <v>58</v>
      </c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0"/>
      <c r="N80" s="148">
        <f>SUM(B80:M80)</f>
        <v>0</v>
      </c>
      <c r="O80" s="115"/>
      <c r="P80" s="113"/>
      <c r="Q80" s="148">
        <f>N80*(1+P80)+O80</f>
        <v>0</v>
      </c>
      <c r="R80" s="11">
        <f>Q80*(1+P80)+O80</f>
        <v>0</v>
      </c>
    </row>
    <row r="81" spans="1:18">
      <c r="A81" s="117" t="s">
        <v>56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148">
        <f>SUM(B81:M81)</f>
        <v>0</v>
      </c>
      <c r="O81" s="116"/>
      <c r="P81" s="114"/>
      <c r="Q81" s="148">
        <f>N81*(1+P81)+O81</f>
        <v>0</v>
      </c>
      <c r="R81" s="11">
        <f>Q81*(1+P81)+O81</f>
        <v>0</v>
      </c>
    </row>
    <row r="82" spans="1:18">
      <c r="A82" s="117" t="s">
        <v>57</v>
      </c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148">
        <f>SUM(B82:M82)</f>
        <v>0</v>
      </c>
      <c r="O82" s="116"/>
      <c r="P82" s="114"/>
      <c r="Q82" s="148">
        <f>N82*(1+P82)+O82</f>
        <v>0</v>
      </c>
      <c r="R82" s="11">
        <f>Q82*(1+P82)+O82</f>
        <v>0</v>
      </c>
    </row>
    <row r="83" spans="1:18">
      <c r="A83" s="117" t="s">
        <v>192</v>
      </c>
      <c r="B83" s="24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191">
        <f>SUM(B83:M83)</f>
        <v>0</v>
      </c>
      <c r="O83" s="109"/>
      <c r="P83" s="110"/>
      <c r="Q83" s="12">
        <f>N83*(1+P83)+O83</f>
        <v>0</v>
      </c>
      <c r="R83" s="13">
        <f>Q83*(1+P83)+O83</f>
        <v>0</v>
      </c>
    </row>
    <row r="84" spans="1:18">
      <c r="A84" s="118" t="s">
        <v>79</v>
      </c>
      <c r="B84" s="36">
        <f>SUM(B80:B83)</f>
        <v>0</v>
      </c>
      <c r="C84" s="36">
        <f t="shared" ref="C84:M84" si="19">SUM(C80:C83)</f>
        <v>0</v>
      </c>
      <c r="D84" s="36">
        <f t="shared" si="19"/>
        <v>0</v>
      </c>
      <c r="E84" s="36">
        <f t="shared" si="19"/>
        <v>0</v>
      </c>
      <c r="F84" s="36">
        <f t="shared" si="19"/>
        <v>0</v>
      </c>
      <c r="G84" s="36">
        <f t="shared" si="19"/>
        <v>0</v>
      </c>
      <c r="H84" s="36">
        <f t="shared" si="19"/>
        <v>0</v>
      </c>
      <c r="I84" s="36">
        <f t="shared" si="19"/>
        <v>0</v>
      </c>
      <c r="J84" s="36">
        <f t="shared" si="19"/>
        <v>0</v>
      </c>
      <c r="K84" s="36">
        <f t="shared" si="19"/>
        <v>0</v>
      </c>
      <c r="L84" s="36">
        <f t="shared" si="19"/>
        <v>0</v>
      </c>
      <c r="M84" s="36">
        <f t="shared" si="19"/>
        <v>0</v>
      </c>
      <c r="N84" s="148">
        <f>SUM(B84:M84)</f>
        <v>0</v>
      </c>
      <c r="O84" s="148"/>
      <c r="P84" s="106"/>
      <c r="Q84" s="36">
        <f>SUM(Q80:Q83)</f>
        <v>0</v>
      </c>
      <c r="R84" s="40">
        <f>SUM(R80:R83)</f>
        <v>0</v>
      </c>
    </row>
    <row r="85" spans="1:18">
      <c r="A85" s="11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48"/>
      <c r="P85" s="106"/>
      <c r="Q85" s="5"/>
      <c r="R85" s="10"/>
    </row>
    <row r="86" spans="1:18">
      <c r="A86" s="118" t="s">
        <v>80</v>
      </c>
      <c r="B86" s="36">
        <f>B84+B76+B62+B52+B46+B37</f>
        <v>0</v>
      </c>
      <c r="C86" s="36">
        <f t="shared" ref="C86:N86" si="20">C84+C76+C62+C52+C46+C37</f>
        <v>0</v>
      </c>
      <c r="D86" s="36">
        <f t="shared" si="20"/>
        <v>0</v>
      </c>
      <c r="E86" s="36">
        <f t="shared" si="20"/>
        <v>0</v>
      </c>
      <c r="F86" s="36">
        <f t="shared" si="20"/>
        <v>0</v>
      </c>
      <c r="G86" s="36">
        <f t="shared" si="20"/>
        <v>0</v>
      </c>
      <c r="H86" s="36">
        <f t="shared" si="20"/>
        <v>0</v>
      </c>
      <c r="I86" s="36">
        <f t="shared" si="20"/>
        <v>0</v>
      </c>
      <c r="J86" s="36">
        <f t="shared" si="20"/>
        <v>0</v>
      </c>
      <c r="K86" s="36">
        <f t="shared" si="20"/>
        <v>0</v>
      </c>
      <c r="L86" s="36">
        <f t="shared" si="20"/>
        <v>0</v>
      </c>
      <c r="M86" s="36">
        <f t="shared" si="20"/>
        <v>0</v>
      </c>
      <c r="N86" s="36">
        <f t="shared" si="20"/>
        <v>0</v>
      </c>
      <c r="O86" s="148"/>
      <c r="P86" s="106"/>
      <c r="Q86" s="36">
        <f>Q84+Q76+Q62+Q52+Q46+Q37</f>
        <v>0</v>
      </c>
      <c r="R86" s="40">
        <f>R84+R76+R62+R52+R46+R37</f>
        <v>0</v>
      </c>
    </row>
    <row r="87" spans="1:18">
      <c r="A87" s="118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148"/>
      <c r="P87" s="106"/>
      <c r="Q87" s="5"/>
      <c r="R87" s="10"/>
    </row>
    <row r="88" spans="1:18">
      <c r="A88" s="9" t="s">
        <v>83</v>
      </c>
      <c r="B88" s="37">
        <f>B19-B86</f>
        <v>0</v>
      </c>
      <c r="C88" s="37">
        <f t="shared" ref="C88:N88" si="21">C19-C86</f>
        <v>0</v>
      </c>
      <c r="D88" s="37">
        <f t="shared" si="21"/>
        <v>0</v>
      </c>
      <c r="E88" s="37">
        <f t="shared" si="21"/>
        <v>0</v>
      </c>
      <c r="F88" s="37">
        <f t="shared" si="21"/>
        <v>0</v>
      </c>
      <c r="G88" s="37">
        <f t="shared" si="21"/>
        <v>0</v>
      </c>
      <c r="H88" s="37">
        <f t="shared" si="21"/>
        <v>0</v>
      </c>
      <c r="I88" s="37">
        <f t="shared" si="21"/>
        <v>0</v>
      </c>
      <c r="J88" s="37">
        <f t="shared" si="21"/>
        <v>0</v>
      </c>
      <c r="K88" s="37">
        <f t="shared" si="21"/>
        <v>0</v>
      </c>
      <c r="L88" s="37">
        <f t="shared" si="21"/>
        <v>0</v>
      </c>
      <c r="M88" s="37">
        <f t="shared" si="21"/>
        <v>0</v>
      </c>
      <c r="N88" s="37">
        <f t="shared" si="21"/>
        <v>0</v>
      </c>
      <c r="O88" s="111"/>
      <c r="P88" s="112"/>
      <c r="Q88" s="37">
        <f>Q19-Q86</f>
        <v>0</v>
      </c>
      <c r="R88" s="41">
        <f>R19-R86</f>
        <v>0</v>
      </c>
    </row>
    <row r="89" spans="1:18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48"/>
      <c r="P89" s="106"/>
      <c r="Q89" s="5"/>
      <c r="R89" s="41"/>
    </row>
    <row r="90" spans="1:18">
      <c r="A90" s="4" t="s">
        <v>66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5"/>
      <c r="N90" s="148">
        <f>SUM(B90:M90)</f>
        <v>0</v>
      </c>
      <c r="O90" s="148"/>
      <c r="P90" s="106"/>
      <c r="Q90" s="27">
        <f>N90*(1+P90)+O90</f>
        <v>0</v>
      </c>
      <c r="R90" s="178">
        <f>Q90*(1+P90)+O90</f>
        <v>0</v>
      </c>
    </row>
    <row r="91" spans="1:18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48"/>
      <c r="P91" s="106"/>
      <c r="Q91" s="5"/>
      <c r="R91" s="10"/>
    </row>
    <row r="92" spans="1:18">
      <c r="A92" s="4" t="s">
        <v>65</v>
      </c>
      <c r="B92" s="136">
        <f>'Debt Service'!B16</f>
        <v>0</v>
      </c>
      <c r="C92" s="136">
        <f>'Debt Service'!C16</f>
        <v>0</v>
      </c>
      <c r="D92" s="136">
        <f>'Debt Service'!D16</f>
        <v>0</v>
      </c>
      <c r="E92" s="136">
        <f>'Debt Service'!E16</f>
        <v>0</v>
      </c>
      <c r="F92" s="136">
        <f>'Debt Service'!F16</f>
        <v>0</v>
      </c>
      <c r="G92" s="136">
        <f>'Debt Service'!G16</f>
        <v>0</v>
      </c>
      <c r="H92" s="136">
        <f>'Debt Service'!H16</f>
        <v>0</v>
      </c>
      <c r="I92" s="136">
        <f>'Debt Service'!I16</f>
        <v>0</v>
      </c>
      <c r="J92" s="136">
        <f>'Debt Service'!J16</f>
        <v>0</v>
      </c>
      <c r="K92" s="136">
        <f>'Debt Service'!K16</f>
        <v>0</v>
      </c>
      <c r="L92" s="136">
        <f>'Debt Service'!L16</f>
        <v>0</v>
      </c>
      <c r="M92" s="136">
        <f>'Debt Service'!M16</f>
        <v>0</v>
      </c>
      <c r="N92" s="148">
        <f>SUM(B92:M92)</f>
        <v>0</v>
      </c>
      <c r="O92" s="148"/>
      <c r="P92" s="106"/>
      <c r="Q92" s="148">
        <f>'Debt Service'!E24</f>
        <v>0</v>
      </c>
      <c r="R92" s="11">
        <f>'Debt Service'!F24</f>
        <v>0</v>
      </c>
    </row>
    <row r="93" spans="1:18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48"/>
      <c r="P93" s="106"/>
      <c r="Q93" s="5"/>
      <c r="R93" s="10"/>
    </row>
    <row r="94" spans="1:18" ht="15.75" thickBot="1">
      <c r="A94" s="119" t="s">
        <v>67</v>
      </c>
      <c r="B94" s="38">
        <f>B88-SUM(B90,B92)</f>
        <v>0</v>
      </c>
      <c r="C94" s="38">
        <f t="shared" ref="C94:R94" si="22">C88-SUM(C90,C92)</f>
        <v>0</v>
      </c>
      <c r="D94" s="38">
        <f t="shared" si="22"/>
        <v>0</v>
      </c>
      <c r="E94" s="38">
        <f t="shared" si="22"/>
        <v>0</v>
      </c>
      <c r="F94" s="38">
        <f t="shared" si="22"/>
        <v>0</v>
      </c>
      <c r="G94" s="38">
        <f t="shared" si="22"/>
        <v>0</v>
      </c>
      <c r="H94" s="38">
        <f t="shared" si="22"/>
        <v>0</v>
      </c>
      <c r="I94" s="38">
        <f t="shared" si="22"/>
        <v>0</v>
      </c>
      <c r="J94" s="38">
        <f t="shared" si="22"/>
        <v>0</v>
      </c>
      <c r="K94" s="38">
        <f t="shared" si="22"/>
        <v>0</v>
      </c>
      <c r="L94" s="38">
        <f t="shared" si="22"/>
        <v>0</v>
      </c>
      <c r="M94" s="38">
        <f t="shared" si="22"/>
        <v>0</v>
      </c>
      <c r="N94" s="38">
        <f t="shared" si="22"/>
        <v>0</v>
      </c>
      <c r="O94" s="38"/>
      <c r="P94" s="38"/>
      <c r="Q94" s="38">
        <f t="shared" si="22"/>
        <v>0</v>
      </c>
      <c r="R94" s="42">
        <f t="shared" si="22"/>
        <v>0</v>
      </c>
    </row>
    <row r="95" spans="1:18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48"/>
      <c r="P95" s="106"/>
      <c r="Q95" s="5"/>
      <c r="R95" s="10"/>
    </row>
    <row r="96" spans="1:18" ht="30">
      <c r="A96" s="151" t="s">
        <v>193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06"/>
      <c r="Q96" s="5"/>
      <c r="R96" s="10"/>
    </row>
    <row r="97" spans="1:18" ht="21">
      <c r="A97" s="147" t="s">
        <v>47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106"/>
      <c r="Q97" s="5"/>
      <c r="R97" s="10"/>
    </row>
    <row r="98" spans="1:18">
      <c r="A98" s="9" t="s">
        <v>89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8">
        <f>SUM(B98:M98)</f>
        <v>0</v>
      </c>
      <c r="O98" s="5"/>
      <c r="P98" s="106"/>
      <c r="Q98" s="5"/>
      <c r="R98" s="10"/>
    </row>
    <row r="99" spans="1:18">
      <c r="A99" s="117" t="s">
        <v>164</v>
      </c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8">
        <f t="shared" ref="N99:N104" si="23">SUM(B99:M99)</f>
        <v>0</v>
      </c>
      <c r="O99" s="5"/>
      <c r="P99" s="106"/>
      <c r="Q99" s="5"/>
      <c r="R99" s="10"/>
    </row>
    <row r="100" spans="1:18">
      <c r="A100" s="117" t="s">
        <v>165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8">
        <f t="shared" si="23"/>
        <v>0</v>
      </c>
      <c r="O100" s="5"/>
      <c r="P100" s="106"/>
      <c r="Q100" s="5"/>
      <c r="R100" s="10"/>
    </row>
    <row r="101" spans="1:18">
      <c r="A101" s="117" t="s">
        <v>166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8">
        <f t="shared" si="23"/>
        <v>0</v>
      </c>
      <c r="O101" s="5"/>
      <c r="P101" s="106"/>
      <c r="Q101" s="5"/>
      <c r="R101" s="10"/>
    </row>
    <row r="102" spans="1:18">
      <c r="A102" s="117" t="s">
        <v>167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8">
        <f t="shared" si="23"/>
        <v>0</v>
      </c>
      <c r="O102" s="5"/>
      <c r="P102" s="106"/>
      <c r="Q102" s="5"/>
      <c r="R102" s="10"/>
    </row>
    <row r="103" spans="1:18">
      <c r="A103" s="117" t="s">
        <v>168</v>
      </c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8">
        <f t="shared" si="23"/>
        <v>0</v>
      </c>
      <c r="O103" s="5"/>
      <c r="P103" s="106"/>
      <c r="Q103" s="5"/>
      <c r="R103" s="10"/>
    </row>
    <row r="104" spans="1:18">
      <c r="A104" s="118" t="s">
        <v>205</v>
      </c>
      <c r="B104" s="172">
        <f>+SUM(B98:B103)</f>
        <v>0</v>
      </c>
      <c r="C104" s="172">
        <f>+SUM(C98:C103)</f>
        <v>0</v>
      </c>
      <c r="D104" s="172">
        <f>+SUM(D98:D103)</f>
        <v>0</v>
      </c>
      <c r="E104" s="172">
        <f>+SUM(E98:E103)</f>
        <v>0</v>
      </c>
      <c r="F104" s="172">
        <f t="shared" ref="F104:M104" si="24">+SUM(F98:F103)</f>
        <v>0</v>
      </c>
      <c r="G104" s="172">
        <f t="shared" si="24"/>
        <v>0</v>
      </c>
      <c r="H104" s="172">
        <f t="shared" si="24"/>
        <v>0</v>
      </c>
      <c r="I104" s="172">
        <f t="shared" si="24"/>
        <v>0</v>
      </c>
      <c r="J104" s="172">
        <f t="shared" si="24"/>
        <v>0</v>
      </c>
      <c r="K104" s="172">
        <f t="shared" si="24"/>
        <v>0</v>
      </c>
      <c r="L104" s="172">
        <f t="shared" si="24"/>
        <v>0</v>
      </c>
      <c r="M104" s="172">
        <f t="shared" si="24"/>
        <v>0</v>
      </c>
      <c r="N104" s="148">
        <f t="shared" si="23"/>
        <v>0</v>
      </c>
      <c r="O104" s="5"/>
      <c r="P104" s="106"/>
      <c r="Q104" s="5"/>
      <c r="R104" s="10"/>
    </row>
    <row r="105" spans="1:18">
      <c r="A105" s="118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48"/>
      <c r="O105" s="5"/>
      <c r="P105" s="106"/>
      <c r="Q105" s="5"/>
      <c r="R105" s="10"/>
    </row>
    <row r="106" spans="1:18">
      <c r="A106" s="9" t="s">
        <v>90</v>
      </c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8">
        <f t="shared" ref="N106:N130" si="25">SUM(B106:M106)</f>
        <v>0</v>
      </c>
      <c r="O106" s="5"/>
      <c r="P106" s="106"/>
      <c r="Q106" s="5"/>
      <c r="R106" s="10"/>
    </row>
    <row r="107" spans="1:18">
      <c r="A107" s="117" t="s">
        <v>169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8">
        <f t="shared" si="25"/>
        <v>0</v>
      </c>
      <c r="O107" s="5"/>
      <c r="P107" s="106"/>
      <c r="Q107" s="5"/>
      <c r="R107" s="10"/>
    </row>
    <row r="108" spans="1:18">
      <c r="A108" s="117" t="s">
        <v>170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8">
        <f t="shared" si="25"/>
        <v>0</v>
      </c>
      <c r="O108" s="5"/>
      <c r="P108" s="106"/>
      <c r="Q108" s="5"/>
      <c r="R108" s="10"/>
    </row>
    <row r="109" spans="1:18">
      <c r="A109" s="117" t="s">
        <v>171</v>
      </c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8">
        <f t="shared" si="25"/>
        <v>0</v>
      </c>
      <c r="O109" s="5"/>
      <c r="P109" s="106"/>
      <c r="Q109" s="5"/>
      <c r="R109" s="10"/>
    </row>
    <row r="110" spans="1:18">
      <c r="A110" s="117" t="s">
        <v>172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8">
        <f t="shared" si="25"/>
        <v>0</v>
      </c>
      <c r="O110" s="5"/>
      <c r="P110" s="106"/>
      <c r="Q110" s="5"/>
      <c r="R110" s="10"/>
    </row>
    <row r="111" spans="1:18">
      <c r="A111" s="117" t="s">
        <v>173</v>
      </c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8">
        <f t="shared" si="25"/>
        <v>0</v>
      </c>
      <c r="O111" s="5"/>
      <c r="P111" s="106"/>
      <c r="Q111" s="5"/>
      <c r="R111" s="10"/>
    </row>
    <row r="112" spans="1:18">
      <c r="A112" s="117" t="s">
        <v>174</v>
      </c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8">
        <f t="shared" si="25"/>
        <v>0</v>
      </c>
      <c r="O112" s="5"/>
      <c r="P112" s="106"/>
      <c r="Q112" s="5"/>
      <c r="R112" s="10"/>
    </row>
    <row r="113" spans="1:18">
      <c r="A113" s="118" t="s">
        <v>206</v>
      </c>
      <c r="B113" s="172">
        <f>SUM(B106:B112)</f>
        <v>0</v>
      </c>
      <c r="C113" s="172">
        <f t="shared" ref="C113:M113" si="26">SUM(C106:C112)</f>
        <v>0</v>
      </c>
      <c r="D113" s="172">
        <f t="shared" si="26"/>
        <v>0</v>
      </c>
      <c r="E113" s="172">
        <f t="shared" si="26"/>
        <v>0</v>
      </c>
      <c r="F113" s="172">
        <f t="shared" si="26"/>
        <v>0</v>
      </c>
      <c r="G113" s="172">
        <f t="shared" si="26"/>
        <v>0</v>
      </c>
      <c r="H113" s="172">
        <f t="shared" si="26"/>
        <v>0</v>
      </c>
      <c r="I113" s="172">
        <f t="shared" si="26"/>
        <v>0</v>
      </c>
      <c r="J113" s="172">
        <f t="shared" si="26"/>
        <v>0</v>
      </c>
      <c r="K113" s="172">
        <f t="shared" si="26"/>
        <v>0</v>
      </c>
      <c r="L113" s="172">
        <f t="shared" si="26"/>
        <v>0</v>
      </c>
      <c r="M113" s="172">
        <f t="shared" si="26"/>
        <v>0</v>
      </c>
      <c r="N113" s="148">
        <f t="shared" si="25"/>
        <v>0</v>
      </c>
      <c r="O113" s="5"/>
      <c r="P113" s="106"/>
      <c r="Q113" s="5"/>
      <c r="R113" s="10"/>
    </row>
    <row r="114" spans="1:18">
      <c r="A114" s="118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48"/>
      <c r="O114" s="5"/>
      <c r="P114" s="106"/>
      <c r="Q114" s="5"/>
      <c r="R114" s="10"/>
    </row>
    <row r="115" spans="1:18">
      <c r="A115" s="9" t="s">
        <v>148</v>
      </c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8">
        <f t="shared" si="25"/>
        <v>0</v>
      </c>
      <c r="O115" s="5"/>
      <c r="P115" s="106"/>
      <c r="Q115" s="5"/>
      <c r="R115" s="10"/>
    </row>
    <row r="116" spans="1:18">
      <c r="A116" s="117" t="s">
        <v>175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8">
        <f t="shared" si="25"/>
        <v>0</v>
      </c>
      <c r="O116" s="5"/>
      <c r="P116" s="106"/>
      <c r="Q116" s="5"/>
      <c r="R116" s="10"/>
    </row>
    <row r="117" spans="1:18">
      <c r="A117" s="117" t="s">
        <v>176</v>
      </c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8">
        <f t="shared" si="25"/>
        <v>0</v>
      </c>
      <c r="O117" s="5"/>
      <c r="P117" s="106"/>
      <c r="Q117" s="5"/>
      <c r="R117" s="10"/>
    </row>
    <row r="118" spans="1:18">
      <c r="A118" s="117" t="s">
        <v>177</v>
      </c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8">
        <f t="shared" si="25"/>
        <v>0</v>
      </c>
      <c r="O118" s="5"/>
      <c r="P118" s="106"/>
      <c r="Q118" s="5"/>
      <c r="R118" s="10"/>
    </row>
    <row r="119" spans="1:18">
      <c r="A119" s="175" t="s">
        <v>207</v>
      </c>
      <c r="B119" s="172">
        <f>SUM(B115:B118)</f>
        <v>0</v>
      </c>
      <c r="C119" s="172">
        <f t="shared" ref="C119:M119" si="27">SUM(C115:C118)</f>
        <v>0</v>
      </c>
      <c r="D119" s="172">
        <f t="shared" si="27"/>
        <v>0</v>
      </c>
      <c r="E119" s="172">
        <f t="shared" si="27"/>
        <v>0</v>
      </c>
      <c r="F119" s="172">
        <f t="shared" si="27"/>
        <v>0</v>
      </c>
      <c r="G119" s="172">
        <f t="shared" si="27"/>
        <v>0</v>
      </c>
      <c r="H119" s="172">
        <f t="shared" si="27"/>
        <v>0</v>
      </c>
      <c r="I119" s="172">
        <f t="shared" si="27"/>
        <v>0</v>
      </c>
      <c r="J119" s="172">
        <f t="shared" si="27"/>
        <v>0</v>
      </c>
      <c r="K119" s="172">
        <f t="shared" si="27"/>
        <v>0</v>
      </c>
      <c r="L119" s="172">
        <f t="shared" si="27"/>
        <v>0</v>
      </c>
      <c r="M119" s="172">
        <f t="shared" si="27"/>
        <v>0</v>
      </c>
      <c r="N119" s="148">
        <f t="shared" si="25"/>
        <v>0</v>
      </c>
      <c r="O119" s="5"/>
      <c r="P119" s="106"/>
      <c r="Q119" s="5"/>
      <c r="R119" s="10"/>
    </row>
    <row r="120" spans="1:18">
      <c r="A120" s="176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48"/>
      <c r="O120" s="5"/>
      <c r="P120" s="106"/>
      <c r="Q120" s="5"/>
      <c r="R120" s="10"/>
    </row>
    <row r="121" spans="1:18">
      <c r="A121" s="9" t="s">
        <v>204</v>
      </c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8">
        <f t="shared" si="25"/>
        <v>0</v>
      </c>
      <c r="O121" s="5"/>
      <c r="P121" s="106"/>
      <c r="Q121" s="5"/>
      <c r="R121" s="10"/>
    </row>
    <row r="122" spans="1:18">
      <c r="A122" s="117" t="s">
        <v>175</v>
      </c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8">
        <f t="shared" si="25"/>
        <v>0</v>
      </c>
      <c r="O122" s="5"/>
      <c r="P122" s="106"/>
      <c r="Q122" s="137"/>
      <c r="R122" s="138"/>
    </row>
    <row r="123" spans="1:18">
      <c r="A123" s="117" t="s">
        <v>176</v>
      </c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8">
        <f t="shared" si="25"/>
        <v>0</v>
      </c>
      <c r="O123" s="5"/>
      <c r="P123" s="106"/>
      <c r="Q123" s="137"/>
      <c r="R123" s="138"/>
    </row>
    <row r="124" spans="1:18">
      <c r="A124" s="117" t="s">
        <v>177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8">
        <f t="shared" si="25"/>
        <v>0</v>
      </c>
      <c r="O124" s="5"/>
      <c r="P124" s="106"/>
      <c r="Q124" s="137"/>
      <c r="R124" s="138"/>
    </row>
    <row r="125" spans="1:18">
      <c r="A125" s="118" t="s">
        <v>208</v>
      </c>
      <c r="B125" s="172">
        <f>SUM(B121:B124)</f>
        <v>0</v>
      </c>
      <c r="C125" s="172">
        <f t="shared" ref="C125:M125" si="28">SUM(C121:C124)</f>
        <v>0</v>
      </c>
      <c r="D125" s="172">
        <f t="shared" si="28"/>
        <v>0</v>
      </c>
      <c r="E125" s="172">
        <f t="shared" si="28"/>
        <v>0</v>
      </c>
      <c r="F125" s="172">
        <f t="shared" si="28"/>
        <v>0</v>
      </c>
      <c r="G125" s="172">
        <f t="shared" si="28"/>
        <v>0</v>
      </c>
      <c r="H125" s="172">
        <f t="shared" si="28"/>
        <v>0</v>
      </c>
      <c r="I125" s="172">
        <f t="shared" si="28"/>
        <v>0</v>
      </c>
      <c r="J125" s="172">
        <f t="shared" si="28"/>
        <v>0</v>
      </c>
      <c r="K125" s="172">
        <f t="shared" si="28"/>
        <v>0</v>
      </c>
      <c r="L125" s="172">
        <f t="shared" si="28"/>
        <v>0</v>
      </c>
      <c r="M125" s="172">
        <f t="shared" si="28"/>
        <v>0</v>
      </c>
      <c r="N125" s="148">
        <f t="shared" si="25"/>
        <v>0</v>
      </c>
      <c r="O125" s="5"/>
      <c r="P125" s="106"/>
      <c r="Q125" s="137"/>
      <c r="R125" s="138"/>
    </row>
    <row r="126" spans="1:18">
      <c r="A126" s="118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48"/>
      <c r="O126" s="5"/>
      <c r="P126" s="106"/>
      <c r="Q126" s="137"/>
      <c r="R126" s="138"/>
    </row>
    <row r="127" spans="1:18">
      <c r="A127" s="177" t="s">
        <v>210</v>
      </c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48"/>
      <c r="O127" s="5"/>
      <c r="P127" s="106"/>
      <c r="Q127" s="137"/>
      <c r="R127" s="138"/>
    </row>
    <row r="128" spans="1:18">
      <c r="A128" s="174" t="s">
        <v>91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8">
        <f t="shared" si="25"/>
        <v>0</v>
      </c>
      <c r="O128" s="5"/>
      <c r="P128" s="106"/>
      <c r="Q128" s="137"/>
      <c r="R128" s="138"/>
    </row>
    <row r="129" spans="1:18">
      <c r="A129" s="174" t="s">
        <v>85</v>
      </c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8">
        <f t="shared" si="25"/>
        <v>0</v>
      </c>
      <c r="O129" s="5"/>
      <c r="P129" s="106"/>
      <c r="Q129" s="137"/>
      <c r="R129" s="138"/>
    </row>
    <row r="130" spans="1:18">
      <c r="A130" s="174" t="s">
        <v>209</v>
      </c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8">
        <f t="shared" si="25"/>
        <v>0</v>
      </c>
      <c r="O130" s="5"/>
      <c r="P130" s="106"/>
      <c r="Q130" s="137"/>
      <c r="R130" s="138"/>
    </row>
    <row r="131" spans="1:18">
      <c r="A131" s="9" t="s">
        <v>178</v>
      </c>
      <c r="B131" s="148">
        <f>SUM(B125:B130,B119,B113,B104,)</f>
        <v>0</v>
      </c>
      <c r="C131" s="148">
        <f>SUM(C125:C130,C119,C113,C104,)</f>
        <v>0</v>
      </c>
      <c r="D131" s="148">
        <f t="shared" ref="D131:N131" si="29">SUM(D125:D130,D119,D113,D104,)</f>
        <v>0</v>
      </c>
      <c r="E131" s="148">
        <f t="shared" si="29"/>
        <v>0</v>
      </c>
      <c r="F131" s="148">
        <f t="shared" si="29"/>
        <v>0</v>
      </c>
      <c r="G131" s="148">
        <f t="shared" si="29"/>
        <v>0</v>
      </c>
      <c r="H131" s="148">
        <f t="shared" si="29"/>
        <v>0</v>
      </c>
      <c r="I131" s="148">
        <f t="shared" si="29"/>
        <v>0</v>
      </c>
      <c r="J131" s="148">
        <f t="shared" si="29"/>
        <v>0</v>
      </c>
      <c r="K131" s="148">
        <f t="shared" si="29"/>
        <v>0</v>
      </c>
      <c r="L131" s="148">
        <f t="shared" si="29"/>
        <v>0</v>
      </c>
      <c r="M131" s="148">
        <f t="shared" si="29"/>
        <v>0</v>
      </c>
      <c r="N131" s="148">
        <f t="shared" si="29"/>
        <v>0</v>
      </c>
      <c r="O131" s="5"/>
      <c r="P131" s="106"/>
      <c r="Q131" s="137"/>
      <c r="R131" s="138"/>
    </row>
    <row r="132" spans="1:18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06"/>
      <c r="Q132" s="5"/>
      <c r="R132" s="10"/>
    </row>
    <row r="133" spans="1:18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106"/>
      <c r="Q133" s="5"/>
      <c r="R133" s="10"/>
    </row>
    <row r="134" spans="1:18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106"/>
      <c r="Q134" s="5"/>
      <c r="R134" s="10"/>
    </row>
    <row r="135" spans="1:18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06"/>
      <c r="Q135" s="5"/>
      <c r="R135" s="10"/>
    </row>
    <row r="136" spans="1:18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106"/>
      <c r="Q136" s="5"/>
      <c r="R136" s="10"/>
    </row>
    <row r="137" spans="1:18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106"/>
      <c r="Q137" s="5"/>
      <c r="R137" s="10"/>
    </row>
    <row r="138" spans="1:18" ht="15.75" thickBot="1">
      <c r="A138" s="15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20"/>
      <c r="Q138" s="16"/>
      <c r="R138" s="17"/>
    </row>
    <row r="147" spans="1:4">
      <c r="A147" s="143"/>
      <c r="B147" s="143"/>
      <c r="C147" s="143"/>
      <c r="D147" s="143"/>
    </row>
    <row r="148" spans="1:4">
      <c r="A148" s="143"/>
      <c r="B148" s="143"/>
      <c r="C148" s="143"/>
      <c r="D148" s="143"/>
    </row>
    <row r="149" spans="1:4">
      <c r="A149" s="143"/>
      <c r="B149" s="143"/>
      <c r="C149" s="143"/>
      <c r="D149" s="143"/>
    </row>
    <row r="150" spans="1:4">
      <c r="A150" s="143"/>
      <c r="B150" s="143"/>
      <c r="C150" s="143"/>
      <c r="D150" s="143"/>
    </row>
    <row r="151" spans="1:4">
      <c r="A151" s="143"/>
      <c r="B151" s="143"/>
      <c r="C151" s="143"/>
      <c r="D151" s="143"/>
    </row>
    <row r="152" spans="1:4">
      <c r="A152" s="143"/>
      <c r="B152" s="143"/>
      <c r="C152" s="143"/>
      <c r="D152" s="143"/>
    </row>
    <row r="153" spans="1:4">
      <c r="A153" s="143"/>
      <c r="B153" s="143"/>
      <c r="C153" s="143"/>
      <c r="D153" s="143"/>
    </row>
    <row r="154" spans="1:4">
      <c r="A154" s="143"/>
      <c r="B154" s="143"/>
      <c r="C154" s="143"/>
      <c r="D154" s="143"/>
    </row>
    <row r="155" spans="1:4">
      <c r="A155" s="143"/>
      <c r="B155" s="143"/>
      <c r="C155" s="143"/>
      <c r="D155" s="143"/>
    </row>
    <row r="156" spans="1:4">
      <c r="A156" s="143"/>
      <c r="B156" s="143"/>
      <c r="C156" s="143"/>
      <c r="D156" s="143"/>
    </row>
    <row r="157" spans="1:4">
      <c r="A157" s="143"/>
      <c r="B157" s="143"/>
      <c r="C157" s="143"/>
      <c r="D157" s="143"/>
    </row>
    <row r="158" spans="1:4">
      <c r="A158" s="143"/>
      <c r="B158" s="143"/>
      <c r="C158" s="143"/>
      <c r="D158" s="143"/>
    </row>
    <row r="159" spans="1:4">
      <c r="A159" s="143"/>
      <c r="B159" s="143"/>
      <c r="C159" s="143"/>
      <c r="D159" s="143"/>
    </row>
    <row r="160" spans="1:4">
      <c r="A160" s="143"/>
      <c r="B160" s="143"/>
      <c r="C160" s="143"/>
      <c r="D160" s="143"/>
    </row>
    <row r="161" spans="1:4">
      <c r="A161" s="143"/>
      <c r="B161" s="143"/>
      <c r="C161" s="143"/>
      <c r="D161" s="143"/>
    </row>
    <row r="162" spans="1:4">
      <c r="A162" s="143"/>
      <c r="B162" s="143"/>
      <c r="C162" s="143"/>
      <c r="D162" s="143"/>
    </row>
    <row r="163" spans="1:4">
      <c r="A163" s="143"/>
      <c r="B163" s="143"/>
      <c r="C163" s="143"/>
      <c r="D163" s="143"/>
    </row>
    <row r="164" spans="1:4">
      <c r="A164" s="143"/>
      <c r="B164" s="143"/>
      <c r="C164" s="143"/>
      <c r="D164" s="143"/>
    </row>
    <row r="165" spans="1:4">
      <c r="A165" s="143"/>
      <c r="B165" s="143"/>
      <c r="C165" s="143"/>
      <c r="D165" s="143"/>
    </row>
    <row r="166" spans="1:4">
      <c r="A166" s="143"/>
      <c r="B166" s="143"/>
      <c r="C166" s="143"/>
      <c r="D166" s="143"/>
    </row>
    <row r="167" spans="1:4">
      <c r="A167" s="143"/>
      <c r="B167" s="143"/>
      <c r="C167" s="143"/>
      <c r="D167" s="143"/>
    </row>
    <row r="168" spans="1:4">
      <c r="A168" s="143"/>
      <c r="B168" s="143"/>
      <c r="C168" s="143"/>
      <c r="D168" s="143"/>
    </row>
    <row r="169" spans="1:4">
      <c r="A169" s="143"/>
      <c r="B169" s="143"/>
      <c r="C169" s="143"/>
      <c r="D169" s="143"/>
    </row>
    <row r="170" spans="1:4">
      <c r="A170" s="143"/>
      <c r="B170" s="143"/>
      <c r="C170" s="143"/>
      <c r="D170" s="143"/>
    </row>
  </sheetData>
  <mergeCells count="4">
    <mergeCell ref="B2:M2"/>
    <mergeCell ref="O3:P3"/>
    <mergeCell ref="B1:E1"/>
    <mergeCell ref="A2:A3"/>
  </mergeCells>
  <pageMargins left="0.4" right="0.3" top="1.5" bottom="0.75" header="0.58299999999999996" footer="0.3"/>
  <pageSetup scale="52" orientation="landscape" r:id="rId1"/>
  <headerFooter differentFirst="1">
    <oddFooter>&amp;LMonthly Budget Worksheet
&amp;A&amp;CThe Carrot Project, www.thecarrotproject.com&amp;R&amp;P</oddFooter>
    <firstHeader>&amp;L&amp;G</firstHeader>
    <firstFooter>&amp;LMonthly Budget Worksheet
&amp;A&amp;CThe Carrot Project, www.thecarrotproject.org&amp;R&amp;P</firstFooter>
  </headerFooter>
  <rowBreaks count="2" manualBreakCount="2">
    <brk id="46" max="17" man="1"/>
    <brk id="9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0"/>
  <sheetViews>
    <sheetView view="pageLayout" zoomScaleNormal="100" workbookViewId="0">
      <selection activeCell="D42" sqref="D42"/>
    </sheetView>
  </sheetViews>
  <sheetFormatPr defaultRowHeight="15"/>
  <cols>
    <col min="1" max="1" width="31.28515625" bestFit="1" customWidth="1"/>
    <col min="2" max="3" width="20.7109375" customWidth="1"/>
  </cols>
  <sheetData>
    <row r="1" spans="1:5" ht="23.25">
      <c r="A1" s="133" t="s">
        <v>139</v>
      </c>
      <c r="B1" s="212" t="str">
        <f>'Cash Based P&amp;L'!B1</f>
        <v>[[ENTER FARM NAME HERE]]</v>
      </c>
      <c r="C1" s="212"/>
      <c r="D1" s="44"/>
      <c r="E1" s="45"/>
    </row>
    <row r="2" spans="1:5" ht="5.25" customHeight="1">
      <c r="A2" s="46"/>
      <c r="B2" s="47"/>
      <c r="C2" s="47"/>
      <c r="D2" s="47"/>
      <c r="E2" s="48"/>
    </row>
    <row r="3" spans="1:5">
      <c r="A3" s="46"/>
      <c r="B3" s="57" t="s">
        <v>187</v>
      </c>
      <c r="C3" s="57" t="s">
        <v>188</v>
      </c>
      <c r="D3" s="47"/>
      <c r="E3" s="48"/>
    </row>
    <row r="4" spans="1:5" ht="15.75">
      <c r="A4" s="124" t="s">
        <v>84</v>
      </c>
      <c r="B4" s="47"/>
      <c r="C4" s="47"/>
      <c r="D4" s="47"/>
      <c r="E4" s="48"/>
    </row>
    <row r="5" spans="1:5" ht="9.75" customHeight="1">
      <c r="A5" s="46"/>
      <c r="B5" s="47"/>
      <c r="C5" s="47"/>
      <c r="D5" s="47"/>
      <c r="E5" s="48"/>
    </row>
    <row r="6" spans="1:5">
      <c r="A6" s="49" t="s">
        <v>145</v>
      </c>
      <c r="B6" s="47"/>
      <c r="C6" s="47"/>
      <c r="D6" s="47"/>
      <c r="E6" s="48"/>
    </row>
    <row r="7" spans="1:5">
      <c r="A7" s="46" t="s">
        <v>194</v>
      </c>
      <c r="B7" s="170"/>
      <c r="C7" s="132"/>
      <c r="D7" s="47"/>
      <c r="E7" s="48"/>
    </row>
    <row r="8" spans="1:5">
      <c r="A8" s="150" t="s">
        <v>184</v>
      </c>
      <c r="B8" s="179"/>
      <c r="C8" s="132"/>
      <c r="D8" s="47"/>
      <c r="E8" s="48"/>
    </row>
    <row r="9" spans="1:5">
      <c r="A9" s="150" t="s">
        <v>185</v>
      </c>
      <c r="B9" s="179"/>
      <c r="C9" s="132"/>
      <c r="D9" s="47"/>
      <c r="E9" s="48"/>
    </row>
    <row r="10" spans="1:5">
      <c r="A10" s="150" t="s">
        <v>186</v>
      </c>
      <c r="B10" s="179"/>
      <c r="C10" s="132"/>
      <c r="D10" s="47"/>
      <c r="E10" s="48"/>
    </row>
    <row r="11" spans="1:5">
      <c r="A11" s="150" t="s">
        <v>179</v>
      </c>
      <c r="B11" s="171"/>
      <c r="C11" s="132"/>
      <c r="D11" s="47"/>
      <c r="E11" s="48"/>
    </row>
    <row r="12" spans="1:5">
      <c r="A12" s="150" t="s">
        <v>202</v>
      </c>
      <c r="B12" s="132">
        <f>SUM(B7:B11)</f>
        <v>0</v>
      </c>
      <c r="C12" s="132">
        <f>'Cash Flow '!M24</f>
        <v>0</v>
      </c>
      <c r="D12" s="47"/>
      <c r="E12" s="48"/>
    </row>
    <row r="13" spans="1:5">
      <c r="A13" s="46" t="s">
        <v>86</v>
      </c>
      <c r="B13" s="126"/>
      <c r="C13" s="127"/>
      <c r="D13" s="47"/>
      <c r="E13" s="48"/>
    </row>
    <row r="14" spans="1:5">
      <c r="A14" s="46" t="s">
        <v>87</v>
      </c>
      <c r="B14" s="128"/>
      <c r="C14" s="129"/>
      <c r="D14" s="47"/>
      <c r="E14" s="48"/>
    </row>
    <row r="15" spans="1:5" s="43" customFormat="1">
      <c r="A15" s="50" t="s">
        <v>88</v>
      </c>
      <c r="B15" s="130"/>
      <c r="C15" s="131"/>
      <c r="D15" s="51"/>
      <c r="E15" s="52"/>
    </row>
    <row r="16" spans="1:5">
      <c r="A16" s="53" t="s">
        <v>93</v>
      </c>
      <c r="B16" s="132">
        <f>SUM(B12:B15)</f>
        <v>0</v>
      </c>
      <c r="C16" s="132">
        <f>SUM(C12:C15)</f>
        <v>0</v>
      </c>
      <c r="D16" s="47"/>
      <c r="E16" s="48"/>
    </row>
    <row r="17" spans="1:5" ht="5.25" customHeight="1">
      <c r="A17" s="46"/>
      <c r="B17" s="132"/>
      <c r="C17" s="132"/>
      <c r="D17" s="47"/>
      <c r="E17" s="48"/>
    </row>
    <row r="18" spans="1:5">
      <c r="A18" s="49" t="s">
        <v>146</v>
      </c>
      <c r="B18" s="132"/>
      <c r="C18" s="132"/>
      <c r="D18" s="47"/>
      <c r="E18" s="48"/>
    </row>
    <row r="19" spans="1:5">
      <c r="A19" s="46" t="s">
        <v>89</v>
      </c>
      <c r="B19" s="170"/>
      <c r="C19" s="132">
        <f>B19+'Cash Based P&amp;L'!N104</f>
        <v>0</v>
      </c>
      <c r="D19" s="47"/>
      <c r="E19" s="48"/>
    </row>
    <row r="20" spans="1:5">
      <c r="A20" s="46" t="s">
        <v>90</v>
      </c>
      <c r="B20" s="179"/>
      <c r="C20" s="132">
        <f>B20+'Cash Based P&amp;L'!N113</f>
        <v>0</v>
      </c>
      <c r="D20" s="47"/>
      <c r="E20" s="48"/>
    </row>
    <row r="21" spans="1:5">
      <c r="A21" s="46" t="s">
        <v>148</v>
      </c>
      <c r="B21" s="179"/>
      <c r="C21" s="132">
        <f>B21+'Cash Based P&amp;L'!N119</f>
        <v>0</v>
      </c>
      <c r="D21" s="47"/>
      <c r="E21" s="48"/>
    </row>
    <row r="22" spans="1:5">
      <c r="A22" s="46" t="s">
        <v>201</v>
      </c>
      <c r="B22" s="171"/>
      <c r="C22" s="132">
        <f>B22+'Cash Based P&amp;L'!N125</f>
        <v>0</v>
      </c>
      <c r="D22" s="47"/>
      <c r="E22" s="48"/>
    </row>
    <row r="23" spans="1:5">
      <c r="A23" s="53" t="s">
        <v>93</v>
      </c>
      <c r="B23" s="132">
        <f>SUM(B19:B22)</f>
        <v>0</v>
      </c>
      <c r="C23" s="132">
        <f>SUM(C19:C22)</f>
        <v>0</v>
      </c>
      <c r="D23" s="47"/>
      <c r="E23" s="48"/>
    </row>
    <row r="24" spans="1:5" ht="6" customHeight="1">
      <c r="A24" s="46"/>
      <c r="B24" s="132"/>
      <c r="C24" s="132"/>
      <c r="D24" s="47"/>
      <c r="E24" s="48"/>
    </row>
    <row r="25" spans="1:5">
      <c r="A25" s="49" t="s">
        <v>147</v>
      </c>
      <c r="B25" s="132"/>
      <c r="C25" s="132"/>
      <c r="D25" s="47"/>
      <c r="E25" s="48"/>
    </row>
    <row r="26" spans="1:5">
      <c r="A26" s="46" t="s">
        <v>91</v>
      </c>
      <c r="B26" s="170"/>
      <c r="C26" s="132">
        <f>B26+'Cash Based P&amp;L'!N128</f>
        <v>0</v>
      </c>
      <c r="D26" s="47"/>
      <c r="E26" s="48"/>
    </row>
    <row r="27" spans="1:5">
      <c r="A27" s="46" t="s">
        <v>85</v>
      </c>
      <c r="B27" s="179"/>
      <c r="C27" s="132">
        <f>B27+'Cash Based P&amp;L'!N129</f>
        <v>0</v>
      </c>
      <c r="D27" s="47"/>
      <c r="E27" s="48"/>
    </row>
    <row r="28" spans="1:5">
      <c r="A28" s="46" t="s">
        <v>92</v>
      </c>
      <c r="B28" s="171"/>
      <c r="C28" s="132">
        <f>B28+'Cash Based P&amp;L'!N130</f>
        <v>0</v>
      </c>
      <c r="D28" s="47"/>
      <c r="E28" s="48"/>
    </row>
    <row r="29" spans="1:5">
      <c r="A29" s="53" t="s">
        <v>93</v>
      </c>
      <c r="B29" s="132">
        <f>SUM(B26:B28)</f>
        <v>0</v>
      </c>
      <c r="C29" s="132">
        <f>SUM(C26:C28)</f>
        <v>0</v>
      </c>
      <c r="D29" s="47"/>
      <c r="E29" s="48"/>
    </row>
    <row r="30" spans="1:5" ht="6" customHeight="1">
      <c r="A30" s="46"/>
      <c r="B30" s="132"/>
      <c r="C30" s="132"/>
      <c r="D30" s="47"/>
      <c r="E30" s="48"/>
    </row>
    <row r="31" spans="1:5" ht="15.75">
      <c r="A31" s="124" t="s">
        <v>98</v>
      </c>
      <c r="B31" s="125">
        <f>SUM(B29,B23,B16)</f>
        <v>0</v>
      </c>
      <c r="C31" s="125">
        <f>SUM(C29,C23,C16)</f>
        <v>0</v>
      </c>
      <c r="D31" s="47"/>
      <c r="E31" s="48"/>
    </row>
    <row r="32" spans="1:5">
      <c r="A32" s="46"/>
      <c r="B32" s="132"/>
      <c r="C32" s="132"/>
      <c r="D32" s="47"/>
      <c r="E32" s="48"/>
    </row>
    <row r="33" spans="1:254" ht="15.75">
      <c r="A33" s="124" t="s">
        <v>94</v>
      </c>
      <c r="B33" s="132"/>
      <c r="C33" s="132"/>
      <c r="D33" s="47"/>
      <c r="E33" s="48"/>
    </row>
    <row r="34" spans="1:254" ht="6" customHeight="1">
      <c r="A34" s="46"/>
      <c r="B34" s="132"/>
      <c r="C34" s="132"/>
      <c r="D34" s="47"/>
      <c r="E34" s="48"/>
    </row>
    <row r="35" spans="1:254">
      <c r="A35" s="49" t="s">
        <v>195</v>
      </c>
      <c r="B35" s="132"/>
      <c r="C35" s="132"/>
      <c r="D35" s="47"/>
      <c r="E35" s="48"/>
    </row>
    <row r="36" spans="1:254">
      <c r="A36" s="46" t="s">
        <v>95</v>
      </c>
      <c r="B36" s="126"/>
      <c r="C36" s="127"/>
      <c r="D36" s="47"/>
      <c r="E36" s="48"/>
    </row>
    <row r="37" spans="1:254">
      <c r="A37" s="46" t="s">
        <v>97</v>
      </c>
      <c r="B37" s="128"/>
      <c r="C37" s="129"/>
      <c r="D37" s="47"/>
      <c r="E37" s="48"/>
    </row>
    <row r="38" spans="1:254">
      <c r="A38" s="46" t="s">
        <v>197</v>
      </c>
      <c r="B38" s="130"/>
      <c r="C38" s="131"/>
      <c r="D38" s="47"/>
      <c r="E38" s="48"/>
    </row>
    <row r="39" spans="1:254">
      <c r="A39" s="46"/>
      <c r="B39" s="132"/>
      <c r="C39" s="132"/>
      <c r="D39" s="47"/>
      <c r="E39" s="48"/>
    </row>
    <row r="40" spans="1:254">
      <c r="A40" s="49" t="s">
        <v>96</v>
      </c>
      <c r="B40" s="132"/>
      <c r="C40" s="132"/>
      <c r="D40" s="47"/>
      <c r="E40" s="48"/>
    </row>
    <row r="41" spans="1:254">
      <c r="A41" s="46" t="str">
        <f>'Debt Service'!B4</f>
        <v>Loan # 1 - Car Payment</v>
      </c>
      <c r="B41" s="132">
        <f>'Debt Service'!E6</f>
        <v>0</v>
      </c>
      <c r="C41" s="132">
        <f>'Debt Service'!D30</f>
        <v>0</v>
      </c>
      <c r="D41" s="47"/>
      <c r="E41" s="48"/>
    </row>
    <row r="42" spans="1:254">
      <c r="A42" s="46" t="str">
        <f>'Debt Service'!G4</f>
        <v>Loan # 2 -Mortgage</v>
      </c>
      <c r="B42" s="132">
        <f>'Debt Service'!J6</f>
        <v>0</v>
      </c>
      <c r="C42" s="132">
        <f>'Debt Service'!D31</f>
        <v>0</v>
      </c>
      <c r="D42" s="47"/>
      <c r="E42" s="48"/>
    </row>
    <row r="43" spans="1:254">
      <c r="A43" s="46" t="str">
        <f>'Debt Service'!L4</f>
        <v>Loan # 3 - The Carrot Project</v>
      </c>
      <c r="B43" s="173"/>
      <c r="C43" s="180">
        <f>'Debt Service'!D32</f>
        <v>0</v>
      </c>
      <c r="D43" s="47"/>
      <c r="E43" s="48"/>
    </row>
    <row r="44" spans="1:254">
      <c r="A44" s="46" t="str">
        <f>'Debt Service'!Q4</f>
        <v>Loan # 4 - Other</v>
      </c>
      <c r="B44" s="132">
        <f>'Debt Service'!T6</f>
        <v>0</v>
      </c>
      <c r="C44" s="132">
        <f>'Debt Service'!D33</f>
        <v>0</v>
      </c>
      <c r="D44" s="47"/>
      <c r="E44" s="48"/>
    </row>
    <row r="45" spans="1:254">
      <c r="A45" s="46" t="str">
        <f>'Debt Service'!V4</f>
        <v>Loan # 5 - Other</v>
      </c>
      <c r="B45" s="132">
        <f>'Debt Service'!Y6</f>
        <v>0</v>
      </c>
      <c r="C45" s="132">
        <f>'Debt Service'!D34</f>
        <v>0</v>
      </c>
      <c r="D45" s="47"/>
      <c r="E45" s="48"/>
    </row>
    <row r="46" spans="1:254">
      <c r="A46" s="46"/>
      <c r="B46" s="132"/>
      <c r="C46" s="132"/>
      <c r="D46" s="47"/>
      <c r="E46" s="48"/>
    </row>
    <row r="47" spans="1:254" ht="15.75">
      <c r="A47" s="124" t="s">
        <v>99</v>
      </c>
      <c r="B47" s="125">
        <f>SUM(B36:B46)</f>
        <v>0</v>
      </c>
      <c r="C47" s="125">
        <f>SUM(C36:C46)</f>
        <v>0</v>
      </c>
      <c r="D47" s="47"/>
      <c r="E47" s="48"/>
      <c r="IT47" s="47"/>
    </row>
    <row r="48" spans="1:254">
      <c r="A48" s="46"/>
      <c r="B48" s="132"/>
      <c r="C48" s="132"/>
      <c r="D48" s="47"/>
      <c r="E48" s="48"/>
    </row>
    <row r="49" spans="1:5" ht="15.75">
      <c r="A49" s="124" t="s">
        <v>100</v>
      </c>
      <c r="B49" s="125">
        <f>B31-B47</f>
        <v>0</v>
      </c>
      <c r="C49" s="125">
        <f>C31-C47</f>
        <v>0</v>
      </c>
      <c r="D49" s="47"/>
      <c r="E49" s="48"/>
    </row>
    <row r="50" spans="1:5" ht="15.75" thickBot="1">
      <c r="A50" s="54"/>
      <c r="B50" s="55"/>
      <c r="C50" s="55"/>
      <c r="D50" s="55"/>
      <c r="E50" s="56"/>
    </row>
  </sheetData>
  <mergeCells count="1">
    <mergeCell ref="B1:C1"/>
  </mergeCells>
  <pageMargins left="0.7" right="0.7" top="0.75" bottom="0.75" header="0.3" footer="0.3"/>
  <pageSetup scale="99" orientation="portrait" verticalDpi="300" r:id="rId1"/>
  <headerFooter differentFirst="1">
    <oddFooter>&amp;LMonthly Budget Worksheet
&amp;A&amp;CThe Carrot Project
www.thecarrotproject.org&amp;R&amp;P</oddFooter>
    <firstFooter>&amp;LMonthly Budget Worksheet
&amp;A&amp;CThe Carrot Project
 www.thecarrotproject.org&amp;R&amp;P</first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showGridLines="0" view="pageLayout" zoomScaleNormal="100" workbookViewId="0">
      <selection activeCell="A72" sqref="A72"/>
    </sheetView>
  </sheetViews>
  <sheetFormatPr defaultRowHeight="15"/>
  <cols>
    <col min="1" max="1" width="31.42578125" customWidth="1"/>
    <col min="2" max="2" width="12.5703125" bestFit="1" customWidth="1"/>
    <col min="3" max="3" width="13.42578125" bestFit="1" customWidth="1"/>
    <col min="4" max="4" width="13.5703125" bestFit="1" customWidth="1"/>
    <col min="5" max="5" width="12.5703125" bestFit="1" customWidth="1"/>
    <col min="6" max="6" width="12.7109375" bestFit="1" customWidth="1"/>
    <col min="7" max="7" width="12.5703125" bestFit="1" customWidth="1"/>
    <col min="8" max="8" width="12.7109375" bestFit="1" customWidth="1"/>
    <col min="9" max="12" width="12.5703125" bestFit="1" customWidth="1"/>
    <col min="13" max="15" width="11.5703125" customWidth="1"/>
    <col min="16" max="16" width="12.7109375" bestFit="1" customWidth="1"/>
  </cols>
  <sheetData>
    <row r="1" spans="1:16" ht="24" thickBot="1">
      <c r="A1" s="135" t="s">
        <v>233</v>
      </c>
      <c r="B1" s="135"/>
      <c r="C1" s="135"/>
      <c r="D1" s="213" t="str">
        <f>'Cash Based P&amp;L'!B1</f>
        <v>[[ENTER FARM NAME HERE]]</v>
      </c>
      <c r="E1" s="213"/>
      <c r="F1" s="213"/>
      <c r="G1" s="213"/>
    </row>
    <row r="2" spans="1:16" ht="23.25">
      <c r="A2" s="135" t="s">
        <v>232</v>
      </c>
      <c r="B2" s="135"/>
      <c r="C2" s="135"/>
      <c r="D2" s="160"/>
      <c r="E2" s="160"/>
      <c r="F2" s="160"/>
      <c r="G2" s="160"/>
    </row>
    <row r="3" spans="1:16" ht="24" thickBot="1">
      <c r="A3" s="135"/>
      <c r="B3" s="135"/>
      <c r="C3" s="135"/>
      <c r="D3" s="160"/>
      <c r="E3" s="160"/>
      <c r="F3" s="160"/>
      <c r="G3" s="160"/>
    </row>
    <row r="4" spans="1:16">
      <c r="A4" s="165"/>
      <c r="B4" s="206" t="s">
        <v>21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"/>
      <c r="O4" s="2"/>
      <c r="P4" s="3"/>
    </row>
    <row r="5" spans="1:16" ht="15.75" thickBot="1">
      <c r="A5" s="15"/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19</v>
      </c>
      <c r="P5" s="166" t="s">
        <v>20</v>
      </c>
    </row>
    <row r="6" spans="1:16">
      <c r="A6" s="167" t="s">
        <v>67</v>
      </c>
      <c r="B6" s="125">
        <f>'Cash Based P&amp;L'!B94</f>
        <v>0</v>
      </c>
      <c r="C6" s="125">
        <f>'Cash Based P&amp;L'!C94</f>
        <v>0</v>
      </c>
      <c r="D6" s="125">
        <f>'Cash Based P&amp;L'!D94</f>
        <v>0</v>
      </c>
      <c r="E6" s="125">
        <f>'Cash Based P&amp;L'!E94</f>
        <v>0</v>
      </c>
      <c r="F6" s="125">
        <f>'Cash Based P&amp;L'!F94</f>
        <v>0</v>
      </c>
      <c r="G6" s="125">
        <f>'Cash Based P&amp;L'!G94</f>
        <v>0</v>
      </c>
      <c r="H6" s="125">
        <f>'Cash Based P&amp;L'!H94</f>
        <v>0</v>
      </c>
      <c r="I6" s="125">
        <f>'Cash Based P&amp;L'!I94</f>
        <v>0</v>
      </c>
      <c r="J6" s="125">
        <f>'Cash Based P&amp;L'!J94</f>
        <v>0</v>
      </c>
      <c r="K6" s="125">
        <f>'Cash Based P&amp;L'!K94</f>
        <v>0</v>
      </c>
      <c r="L6" s="125">
        <f>'Cash Based P&amp;L'!L94</f>
        <v>0</v>
      </c>
      <c r="M6" s="125">
        <f>'Cash Based P&amp;L'!M94</f>
        <v>0</v>
      </c>
      <c r="N6" s="125">
        <f>SUM(B6:M6)</f>
        <v>0</v>
      </c>
      <c r="O6" s="125">
        <f>'Cash Based P&amp;L'!Q94</f>
        <v>0</v>
      </c>
      <c r="P6" s="164">
        <f>'Cash Based P&amp;L'!R94</f>
        <v>0</v>
      </c>
    </row>
    <row r="7" spans="1:16">
      <c r="A7" s="150" t="s">
        <v>141</v>
      </c>
      <c r="B7" s="162">
        <f>'Cash Based P&amp;L'!B26</f>
        <v>0</v>
      </c>
      <c r="C7" s="162">
        <f>'Cash Based P&amp;L'!C26</f>
        <v>0</v>
      </c>
      <c r="D7" s="162">
        <f>'Cash Based P&amp;L'!D26</f>
        <v>0</v>
      </c>
      <c r="E7" s="162">
        <f>'Cash Based P&amp;L'!E26</f>
        <v>0</v>
      </c>
      <c r="F7" s="162">
        <f>'Cash Based P&amp;L'!F26</f>
        <v>0</v>
      </c>
      <c r="G7" s="162">
        <f>'Cash Based P&amp;L'!G26</f>
        <v>0</v>
      </c>
      <c r="H7" s="162">
        <f>'Cash Based P&amp;L'!H26</f>
        <v>0</v>
      </c>
      <c r="I7" s="162">
        <f>'Cash Based P&amp;L'!I26</f>
        <v>0</v>
      </c>
      <c r="J7" s="162">
        <f>'Cash Based P&amp;L'!J26</f>
        <v>0</v>
      </c>
      <c r="K7" s="162">
        <f>'Cash Based P&amp;L'!K26</f>
        <v>0</v>
      </c>
      <c r="L7" s="162">
        <f>'Cash Based P&amp;L'!L26</f>
        <v>0</v>
      </c>
      <c r="M7" s="162">
        <f>'Cash Based P&amp;L'!M26</f>
        <v>0</v>
      </c>
      <c r="N7" s="162">
        <f>SUM(B7:M7)</f>
        <v>0</v>
      </c>
      <c r="O7" s="162">
        <f>'Cash Based P&amp;L'!Q26</f>
        <v>0</v>
      </c>
      <c r="P7" s="163">
        <f>'Cash Based P&amp;L'!R26</f>
        <v>0</v>
      </c>
    </row>
    <row r="8" spans="1:16">
      <c r="A8" s="150" t="s">
        <v>182</v>
      </c>
      <c r="B8" s="125">
        <f>SUM(B6:B7)</f>
        <v>0</v>
      </c>
      <c r="C8" s="125">
        <f t="shared" ref="C8:P8" si="0">SUM(C6:C7)</f>
        <v>0</v>
      </c>
      <c r="D8" s="125">
        <f t="shared" si="0"/>
        <v>0</v>
      </c>
      <c r="E8" s="125">
        <f t="shared" si="0"/>
        <v>0</v>
      </c>
      <c r="F8" s="125">
        <f t="shared" si="0"/>
        <v>0</v>
      </c>
      <c r="G8" s="125">
        <f t="shared" si="0"/>
        <v>0</v>
      </c>
      <c r="H8" s="125">
        <f t="shared" si="0"/>
        <v>0</v>
      </c>
      <c r="I8" s="125">
        <f t="shared" si="0"/>
        <v>0</v>
      </c>
      <c r="J8" s="125">
        <f t="shared" si="0"/>
        <v>0</v>
      </c>
      <c r="K8" s="125">
        <f t="shared" si="0"/>
        <v>0</v>
      </c>
      <c r="L8" s="125">
        <f t="shared" si="0"/>
        <v>0</v>
      </c>
      <c r="M8" s="125">
        <f t="shared" si="0"/>
        <v>0</v>
      </c>
      <c r="N8" s="125">
        <f t="shared" si="0"/>
        <v>0</v>
      </c>
      <c r="O8" s="125">
        <f t="shared" si="0"/>
        <v>0</v>
      </c>
      <c r="P8" s="164">
        <f t="shared" si="0"/>
        <v>0</v>
      </c>
    </row>
    <row r="9" spans="1:16">
      <c r="A9" s="46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64"/>
    </row>
    <row r="10" spans="1:16">
      <c r="A10" s="46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64"/>
    </row>
    <row r="11" spans="1:16">
      <c r="A11" s="167" t="s">
        <v>142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64"/>
    </row>
    <row r="12" spans="1:16">
      <c r="A12" s="150" t="s">
        <v>143</v>
      </c>
      <c r="B12" s="162">
        <f>'Cash Based P&amp;L'!B131</f>
        <v>0</v>
      </c>
      <c r="C12" s="162">
        <f>'Cash Based P&amp;L'!C131</f>
        <v>0</v>
      </c>
      <c r="D12" s="162">
        <f>'Cash Based P&amp;L'!D131</f>
        <v>0</v>
      </c>
      <c r="E12" s="162">
        <f>'Cash Based P&amp;L'!E131</f>
        <v>0</v>
      </c>
      <c r="F12" s="162">
        <f>'Cash Based P&amp;L'!F131</f>
        <v>0</v>
      </c>
      <c r="G12" s="162">
        <f>'Cash Based P&amp;L'!G131</f>
        <v>0</v>
      </c>
      <c r="H12" s="162">
        <f>'Cash Based P&amp;L'!H131</f>
        <v>0</v>
      </c>
      <c r="I12" s="162">
        <f>'Cash Based P&amp;L'!I131</f>
        <v>0</v>
      </c>
      <c r="J12" s="162">
        <f>'Cash Based P&amp;L'!J131</f>
        <v>0</v>
      </c>
      <c r="K12" s="162">
        <f>'Cash Based P&amp;L'!K131</f>
        <v>0</v>
      </c>
      <c r="L12" s="162">
        <f>'Cash Based P&amp;L'!L131</f>
        <v>0</v>
      </c>
      <c r="M12" s="162">
        <f>'Cash Based P&amp;L'!M131</f>
        <v>0</v>
      </c>
      <c r="N12" s="162">
        <f>SUM(B12:M12)</f>
        <v>0</v>
      </c>
      <c r="O12" s="162">
        <f>'Cash Based P&amp;L'!Q131</f>
        <v>0</v>
      </c>
      <c r="P12" s="163">
        <f>'Cash Based P&amp;L'!R131</f>
        <v>0</v>
      </c>
    </row>
    <row r="13" spans="1:16">
      <c r="A13" s="150" t="s">
        <v>190</v>
      </c>
      <c r="B13" s="125">
        <f>B12</f>
        <v>0</v>
      </c>
      <c r="C13" s="125">
        <f t="shared" ref="C13:P13" si="1">C12</f>
        <v>0</v>
      </c>
      <c r="D13" s="125">
        <f t="shared" si="1"/>
        <v>0</v>
      </c>
      <c r="E13" s="125">
        <f t="shared" si="1"/>
        <v>0</v>
      </c>
      <c r="F13" s="125">
        <f t="shared" si="1"/>
        <v>0</v>
      </c>
      <c r="G13" s="125">
        <f t="shared" si="1"/>
        <v>0</v>
      </c>
      <c r="H13" s="125">
        <f t="shared" si="1"/>
        <v>0</v>
      </c>
      <c r="I13" s="125">
        <f t="shared" si="1"/>
        <v>0</v>
      </c>
      <c r="J13" s="125">
        <f t="shared" si="1"/>
        <v>0</v>
      </c>
      <c r="K13" s="125">
        <f t="shared" si="1"/>
        <v>0</v>
      </c>
      <c r="L13" s="125">
        <f t="shared" si="1"/>
        <v>0</v>
      </c>
      <c r="M13" s="125">
        <f t="shared" si="1"/>
        <v>0</v>
      </c>
      <c r="N13" s="125">
        <f t="shared" si="1"/>
        <v>0</v>
      </c>
      <c r="O13" s="125">
        <f t="shared" si="1"/>
        <v>0</v>
      </c>
      <c r="P13" s="164">
        <f t="shared" si="1"/>
        <v>0</v>
      </c>
    </row>
    <row r="14" spans="1:16">
      <c r="A14" s="46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64"/>
    </row>
    <row r="15" spans="1:16">
      <c r="A15" s="46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64"/>
    </row>
    <row r="16" spans="1:16">
      <c r="A16" s="167" t="s">
        <v>149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64"/>
    </row>
    <row r="17" spans="1:16">
      <c r="A17" s="150" t="s">
        <v>203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83"/>
      <c r="O17" s="18"/>
      <c r="P17" s="181"/>
    </row>
    <row r="18" spans="1:16">
      <c r="A18" s="150" t="s">
        <v>212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183"/>
      <c r="O18" s="24"/>
      <c r="P18" s="182"/>
    </row>
    <row r="19" spans="1:16">
      <c r="A19" s="150" t="s">
        <v>183</v>
      </c>
      <c r="B19" s="161">
        <f>-('Debt Service'!C39+'Debt Service'!H39+'Debt Service'!M39+'Debt Service'!R39+'Debt Service'!W39)</f>
        <v>0</v>
      </c>
      <c r="C19" s="161">
        <f>-('Debt Service'!C40+'Debt Service'!H40+'Debt Service'!M40+'Debt Service'!R40+'Debt Service'!W40)</f>
        <v>0</v>
      </c>
      <c r="D19" s="161">
        <f>-('Debt Service'!C41+'Debt Service'!H41+'Debt Service'!M41+'Debt Service'!R41+'Debt Service'!W41)</f>
        <v>0</v>
      </c>
      <c r="E19" s="161">
        <f>-('Debt Service'!C42+'Debt Service'!H42+'Debt Service'!M42+'Debt Service'!R42+'Debt Service'!W42)</f>
        <v>0</v>
      </c>
      <c r="F19" s="161">
        <f>-('Debt Service'!C43+'Debt Service'!H43+'Debt Service'!M43+'Debt Service'!R43+'Debt Service'!W43)</f>
        <v>0</v>
      </c>
      <c r="G19" s="161">
        <f>-('Debt Service'!C44+'Debt Service'!H44+'Debt Service'!M44+'Debt Service'!R44+'Debt Service'!W44)</f>
        <v>0</v>
      </c>
      <c r="H19" s="161">
        <f>-('Debt Service'!C45+'Debt Service'!H45+'Debt Service'!M45+'Debt Service'!R45+'Debt Service'!W45)</f>
        <v>0</v>
      </c>
      <c r="I19" s="161">
        <f>-('Debt Service'!C46+'Debt Service'!H46+'Debt Service'!M46+'Debt Service'!R46+'Debt Service'!W46)</f>
        <v>0</v>
      </c>
      <c r="J19" s="161">
        <f>-('Debt Service'!C47+'Debt Service'!H47+'Debt Service'!M47+'Debt Service'!R47+'Debt Service'!W47)</f>
        <v>0</v>
      </c>
      <c r="K19" s="161">
        <f>-('Debt Service'!C48+'Debt Service'!H48+'Debt Service'!M48+'Debt Service'!R48+'Debt Service'!W48)</f>
        <v>0</v>
      </c>
      <c r="L19" s="161">
        <f>-('Debt Service'!C49+'Debt Service'!H49+'Debt Service'!M49+'Debt Service'!R49+'Debt Service'!W49)</f>
        <v>0</v>
      </c>
      <c r="M19" s="161">
        <f>-('Debt Service'!C50+'Debt Service'!H50+'Debt Service'!M50+'Debt Service'!R50+'Debt Service'!W50)</f>
        <v>0</v>
      </c>
      <c r="N19" s="162">
        <f>SUM(B19:M19)</f>
        <v>0</v>
      </c>
      <c r="O19" s="162">
        <f>-('Debt Service'!E22-'Debt Service'!E24)</f>
        <v>0</v>
      </c>
      <c r="P19" s="184">
        <f>-('Debt Service'!F22-'Debt Service'!F24)</f>
        <v>0</v>
      </c>
    </row>
    <row r="20" spans="1:16">
      <c r="A20" s="150" t="s">
        <v>191</v>
      </c>
      <c r="B20" s="125">
        <f t="shared" ref="B20:P20" si="2">SUM(B19:B19)</f>
        <v>0</v>
      </c>
      <c r="C20" s="125">
        <f t="shared" si="2"/>
        <v>0</v>
      </c>
      <c r="D20" s="125">
        <f t="shared" si="2"/>
        <v>0</v>
      </c>
      <c r="E20" s="125">
        <f t="shared" si="2"/>
        <v>0</v>
      </c>
      <c r="F20" s="125">
        <f t="shared" si="2"/>
        <v>0</v>
      </c>
      <c r="G20" s="125">
        <f t="shared" si="2"/>
        <v>0</v>
      </c>
      <c r="H20" s="125">
        <f t="shared" si="2"/>
        <v>0</v>
      </c>
      <c r="I20" s="125">
        <f t="shared" si="2"/>
        <v>0</v>
      </c>
      <c r="J20" s="125">
        <f t="shared" si="2"/>
        <v>0</v>
      </c>
      <c r="K20" s="125">
        <f t="shared" si="2"/>
        <v>0</v>
      </c>
      <c r="L20" s="125">
        <f t="shared" si="2"/>
        <v>0</v>
      </c>
      <c r="M20" s="125">
        <f t="shared" si="2"/>
        <v>0</v>
      </c>
      <c r="N20" s="125">
        <f t="shared" si="2"/>
        <v>0</v>
      </c>
      <c r="O20" s="125">
        <f t="shared" si="2"/>
        <v>0</v>
      </c>
      <c r="P20" s="164">
        <f t="shared" si="2"/>
        <v>0</v>
      </c>
    </row>
    <row r="21" spans="1:16">
      <c r="A21" s="46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64"/>
    </row>
    <row r="22" spans="1:16">
      <c r="A22" s="185" t="s">
        <v>198</v>
      </c>
      <c r="B22" s="125">
        <f>'Balance Sheet'!B12</f>
        <v>0</v>
      </c>
      <c r="C22" s="125">
        <f>B24</f>
        <v>0</v>
      </c>
      <c r="D22" s="125">
        <f t="shared" ref="D22:M22" si="3">C24</f>
        <v>0</v>
      </c>
      <c r="E22" s="125">
        <f t="shared" si="3"/>
        <v>0</v>
      </c>
      <c r="F22" s="125">
        <f t="shared" si="3"/>
        <v>0</v>
      </c>
      <c r="G22" s="125">
        <f t="shared" si="3"/>
        <v>0</v>
      </c>
      <c r="H22" s="125">
        <f t="shared" si="3"/>
        <v>0</v>
      </c>
      <c r="I22" s="125">
        <f t="shared" si="3"/>
        <v>0</v>
      </c>
      <c r="J22" s="125">
        <f t="shared" si="3"/>
        <v>0</v>
      </c>
      <c r="K22" s="125">
        <f t="shared" si="3"/>
        <v>0</v>
      </c>
      <c r="L22" s="125">
        <f t="shared" si="3"/>
        <v>0</v>
      </c>
      <c r="M22" s="125">
        <f t="shared" si="3"/>
        <v>0</v>
      </c>
      <c r="N22" s="125"/>
      <c r="O22" s="125">
        <f>M24</f>
        <v>0</v>
      </c>
      <c r="P22" s="164">
        <f>O24</f>
        <v>0</v>
      </c>
    </row>
    <row r="23" spans="1:16" ht="17.25">
      <c r="A23" s="185" t="s">
        <v>199</v>
      </c>
      <c r="B23" s="186">
        <f t="shared" ref="B23:P23" si="4">SUM(B20+B13+B8)</f>
        <v>0</v>
      </c>
      <c r="C23" s="186">
        <f t="shared" si="4"/>
        <v>0</v>
      </c>
      <c r="D23" s="186">
        <f t="shared" si="4"/>
        <v>0</v>
      </c>
      <c r="E23" s="186">
        <f t="shared" si="4"/>
        <v>0</v>
      </c>
      <c r="F23" s="186">
        <f t="shared" si="4"/>
        <v>0</v>
      </c>
      <c r="G23" s="186">
        <f t="shared" si="4"/>
        <v>0</v>
      </c>
      <c r="H23" s="186">
        <f t="shared" si="4"/>
        <v>0</v>
      </c>
      <c r="I23" s="186">
        <f t="shared" si="4"/>
        <v>0</v>
      </c>
      <c r="J23" s="186">
        <f t="shared" si="4"/>
        <v>0</v>
      </c>
      <c r="K23" s="186">
        <f t="shared" si="4"/>
        <v>0</v>
      </c>
      <c r="L23" s="186">
        <f t="shared" si="4"/>
        <v>0</v>
      </c>
      <c r="M23" s="186">
        <f t="shared" si="4"/>
        <v>0</v>
      </c>
      <c r="N23" s="186">
        <f t="shared" si="4"/>
        <v>0</v>
      </c>
      <c r="O23" s="186">
        <f t="shared" si="4"/>
        <v>0</v>
      </c>
      <c r="P23" s="187">
        <f t="shared" si="4"/>
        <v>0</v>
      </c>
    </row>
    <row r="24" spans="1:16" s="105" customFormat="1" ht="15.75">
      <c r="A24" s="188" t="s">
        <v>200</v>
      </c>
      <c r="B24" s="189">
        <f>B22+B23</f>
        <v>0</v>
      </c>
      <c r="C24" s="189">
        <f t="shared" ref="C24:P24" si="5">C22+C23</f>
        <v>0</v>
      </c>
      <c r="D24" s="189">
        <f t="shared" si="5"/>
        <v>0</v>
      </c>
      <c r="E24" s="189">
        <f t="shared" si="5"/>
        <v>0</v>
      </c>
      <c r="F24" s="189">
        <f t="shared" si="5"/>
        <v>0</v>
      </c>
      <c r="G24" s="189">
        <f t="shared" si="5"/>
        <v>0</v>
      </c>
      <c r="H24" s="189">
        <f t="shared" si="5"/>
        <v>0</v>
      </c>
      <c r="I24" s="189">
        <f t="shared" si="5"/>
        <v>0</v>
      </c>
      <c r="J24" s="189">
        <f t="shared" si="5"/>
        <v>0</v>
      </c>
      <c r="K24" s="189">
        <f t="shared" si="5"/>
        <v>0</v>
      </c>
      <c r="L24" s="189">
        <f t="shared" si="5"/>
        <v>0</v>
      </c>
      <c r="M24" s="189">
        <f t="shared" si="5"/>
        <v>0</v>
      </c>
      <c r="N24" s="189">
        <f t="shared" si="5"/>
        <v>0</v>
      </c>
      <c r="O24" s="189">
        <f t="shared" si="5"/>
        <v>0</v>
      </c>
      <c r="P24" s="190">
        <f t="shared" si="5"/>
        <v>0</v>
      </c>
    </row>
    <row r="25" spans="1:16">
      <c r="A25" s="46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64"/>
    </row>
    <row r="26" spans="1:16">
      <c r="A26" s="46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64"/>
    </row>
    <row r="27" spans="1:16">
      <c r="A27" s="46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64"/>
    </row>
    <row r="28" spans="1:16" ht="15.75" thickBot="1">
      <c r="A28" s="54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9"/>
    </row>
    <row r="29" spans="1:16"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>
      <c r="B30" s="156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>
      <c r="B31" s="152"/>
    </row>
    <row r="32" spans="1:16">
      <c r="B32" s="152"/>
    </row>
    <row r="33" spans="2:2">
      <c r="B33" s="152"/>
    </row>
    <row r="34" spans="2:2">
      <c r="B34" s="152"/>
    </row>
  </sheetData>
  <mergeCells count="2">
    <mergeCell ref="B4:M4"/>
    <mergeCell ref="D1:G1"/>
  </mergeCells>
  <pageMargins left="0.7" right="0.7" top="2.12" bottom="0.75" header="0.58299978127733998" footer="0.3"/>
  <pageSetup scale="74" orientation="landscape" verticalDpi="300" r:id="rId1"/>
  <headerFooter differentFirst="1">
    <oddFooter>&amp;LMonthly Budget Worksheet
&amp;A&amp;CThe Carrot Project, www.thecarrotproject.org&amp;R&amp;P</oddFooter>
    <firstFooter>&amp;LMonthly Budget Worksheet
&amp;A&amp;CThe Carrot Project
www.thecarrotproject.org&amp;R&amp;P</firstFooter>
  </headerFooter>
  <colBreaks count="1" manualBreakCount="1">
    <brk id="8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77"/>
  <sheetViews>
    <sheetView showGridLines="0" view="pageLayout" zoomScale="75" zoomScaleNormal="100" zoomScalePageLayoutView="75" workbookViewId="0">
      <selection activeCell="F81" sqref="F81"/>
    </sheetView>
  </sheetViews>
  <sheetFormatPr defaultRowHeight="15"/>
  <cols>
    <col min="1" max="1" width="3.140625" customWidth="1"/>
    <col min="2" max="5" width="13.7109375" customWidth="1"/>
    <col min="6" max="6" width="19" customWidth="1"/>
    <col min="7" max="10" width="13.7109375" customWidth="1"/>
    <col min="11" max="11" width="5.140625" customWidth="1"/>
    <col min="12" max="12" width="12.7109375" customWidth="1"/>
    <col min="13" max="15" width="13.7109375" customWidth="1"/>
    <col min="16" max="16" width="4" customWidth="1"/>
    <col min="17" max="20" width="13.7109375" customWidth="1"/>
    <col min="21" max="21" width="5.85546875" customWidth="1"/>
    <col min="22" max="25" width="13.7109375" customWidth="1"/>
  </cols>
  <sheetData>
    <row r="1" spans="1:25" ht="23.25">
      <c r="A1" s="135" t="s">
        <v>140</v>
      </c>
      <c r="B1" s="135"/>
      <c r="C1" s="135"/>
      <c r="D1" s="135" t="str">
        <f>'Cash Based P&amp;L'!B1</f>
        <v>[[ENTER FARM NAME HERE]]</v>
      </c>
      <c r="E1" s="135"/>
    </row>
    <row r="2" spans="1:25" ht="23.25">
      <c r="G2" s="157" t="s">
        <v>196</v>
      </c>
      <c r="H2" s="134"/>
      <c r="I2" s="134"/>
      <c r="J2" s="134"/>
      <c r="K2" s="158"/>
      <c r="T2" s="58"/>
      <c r="U2" s="58"/>
      <c r="V2" s="58"/>
      <c r="W2" s="58"/>
    </row>
    <row r="3" spans="1:25" ht="18" customHeight="1">
      <c r="A3" s="215" t="s">
        <v>135</v>
      </c>
      <c r="B3" s="215"/>
      <c r="C3" s="215"/>
      <c r="D3" s="215"/>
      <c r="E3" s="215"/>
      <c r="T3" s="58"/>
      <c r="U3" s="83"/>
      <c r="V3" s="83"/>
      <c r="W3" s="58"/>
    </row>
    <row r="4" spans="1:25" ht="15" customHeight="1">
      <c r="B4" s="62" t="s">
        <v>108</v>
      </c>
      <c r="C4" s="63"/>
      <c r="D4" s="63"/>
      <c r="E4" s="63"/>
      <c r="F4" s="64"/>
      <c r="G4" s="62" t="s">
        <v>109</v>
      </c>
      <c r="H4" s="63"/>
      <c r="I4" s="63"/>
      <c r="J4" s="63"/>
      <c r="L4" s="62" t="s">
        <v>161</v>
      </c>
      <c r="M4" s="63"/>
      <c r="N4" s="63"/>
      <c r="O4" s="63"/>
      <c r="Q4" s="62" t="s">
        <v>162</v>
      </c>
      <c r="R4" s="63"/>
      <c r="S4" s="63"/>
      <c r="T4" s="63"/>
      <c r="U4" s="214"/>
      <c r="V4" s="62" t="s">
        <v>163</v>
      </c>
      <c r="W4" s="63"/>
      <c r="X4" s="63"/>
      <c r="Y4" s="63"/>
    </row>
    <row r="5" spans="1:25" ht="15" customHeight="1">
      <c r="B5" s="65"/>
      <c r="C5" s="59"/>
      <c r="D5" s="61"/>
      <c r="E5" s="60" t="s">
        <v>101</v>
      </c>
      <c r="G5" s="65"/>
      <c r="H5" s="59"/>
      <c r="I5" s="61"/>
      <c r="J5" s="60" t="s">
        <v>101</v>
      </c>
      <c r="L5" s="65"/>
      <c r="M5" s="59"/>
      <c r="N5" s="61"/>
      <c r="O5" s="60" t="s">
        <v>101</v>
      </c>
      <c r="Q5" s="65"/>
      <c r="R5" s="59"/>
      <c r="S5" s="61"/>
      <c r="T5" s="60" t="s">
        <v>101</v>
      </c>
      <c r="U5" s="214"/>
      <c r="V5" s="65"/>
      <c r="W5" s="59"/>
      <c r="X5" s="61"/>
      <c r="Y5" s="60" t="s">
        <v>101</v>
      </c>
    </row>
    <row r="6" spans="1:25" ht="15" customHeight="1">
      <c r="B6" s="67"/>
      <c r="C6" s="68"/>
      <c r="D6" s="69" t="s">
        <v>106</v>
      </c>
      <c r="E6" s="79">
        <v>0</v>
      </c>
      <c r="G6" s="67"/>
      <c r="H6" s="68"/>
      <c r="I6" s="69" t="s">
        <v>106</v>
      </c>
      <c r="J6" s="79">
        <v>0</v>
      </c>
      <c r="L6" s="67"/>
      <c r="M6" s="68"/>
      <c r="N6" s="69" t="s">
        <v>213</v>
      </c>
      <c r="O6" s="80">
        <v>0</v>
      </c>
      <c r="Q6" s="67"/>
      <c r="R6" s="68"/>
      <c r="S6" s="69" t="s">
        <v>106</v>
      </c>
      <c r="T6" s="79">
        <v>0</v>
      </c>
      <c r="U6" s="141"/>
      <c r="V6" s="67"/>
      <c r="W6" s="68"/>
      <c r="X6" s="69" t="s">
        <v>106</v>
      </c>
      <c r="Y6" s="79">
        <v>0</v>
      </c>
    </row>
    <row r="7" spans="1:25" ht="15" customHeight="1">
      <c r="B7" s="67"/>
      <c r="C7" s="68"/>
      <c r="D7" s="69" t="s">
        <v>107</v>
      </c>
      <c r="E7" s="79">
        <v>0</v>
      </c>
      <c r="G7" s="67"/>
      <c r="H7" s="68"/>
      <c r="I7" s="69" t="s">
        <v>107</v>
      </c>
      <c r="J7" s="79">
        <v>0</v>
      </c>
      <c r="L7" s="67"/>
      <c r="M7" s="68"/>
      <c r="N7" s="193" t="s">
        <v>213</v>
      </c>
      <c r="O7" s="192">
        <v>1</v>
      </c>
      <c r="Q7" s="67"/>
      <c r="R7" s="68"/>
      <c r="S7" s="69" t="s">
        <v>107</v>
      </c>
      <c r="T7" s="79">
        <v>0</v>
      </c>
      <c r="U7" s="141"/>
      <c r="V7" s="67"/>
      <c r="W7" s="68"/>
      <c r="X7" s="69" t="s">
        <v>107</v>
      </c>
      <c r="Y7" s="79">
        <v>0</v>
      </c>
    </row>
    <row r="8" spans="1:25" ht="15" customHeight="1">
      <c r="B8" s="67"/>
      <c r="C8" s="68"/>
      <c r="D8" s="69" t="s">
        <v>102</v>
      </c>
      <c r="E8" s="81">
        <v>0</v>
      </c>
      <c r="G8" s="67"/>
      <c r="H8" s="68"/>
      <c r="I8" s="69" t="s">
        <v>102</v>
      </c>
      <c r="J8" s="81">
        <v>0</v>
      </c>
      <c r="L8" s="67"/>
      <c r="M8" s="68"/>
      <c r="N8" s="69" t="s">
        <v>102</v>
      </c>
      <c r="O8" s="81">
        <v>0</v>
      </c>
      <c r="Q8" s="67"/>
      <c r="R8" s="68"/>
      <c r="S8" s="69" t="s">
        <v>102</v>
      </c>
      <c r="T8" s="81">
        <v>0</v>
      </c>
      <c r="U8" s="83"/>
      <c r="V8" s="67"/>
      <c r="W8" s="68"/>
      <c r="X8" s="69" t="s">
        <v>102</v>
      </c>
      <c r="Y8" s="81">
        <v>0</v>
      </c>
    </row>
    <row r="9" spans="1:25" ht="15" customHeight="1">
      <c r="B9" s="67"/>
      <c r="C9" s="68"/>
      <c r="D9" s="69" t="s">
        <v>127</v>
      </c>
      <c r="E9" s="66">
        <v>0</v>
      </c>
      <c r="G9" s="67"/>
      <c r="H9" s="68"/>
      <c r="I9" s="69" t="s">
        <v>127</v>
      </c>
      <c r="J9" s="66">
        <v>0</v>
      </c>
      <c r="L9" s="67"/>
      <c r="M9" s="68"/>
      <c r="N9" s="69" t="s">
        <v>127</v>
      </c>
      <c r="O9" s="66">
        <v>0</v>
      </c>
      <c r="Q9" s="67"/>
      <c r="R9" s="68"/>
      <c r="S9" s="69" t="s">
        <v>127</v>
      </c>
      <c r="T9" s="66">
        <v>0</v>
      </c>
      <c r="U9" s="141"/>
      <c r="V9" s="67"/>
      <c r="W9" s="68"/>
      <c r="X9" s="69" t="s">
        <v>127</v>
      </c>
      <c r="Y9" s="66">
        <v>0</v>
      </c>
    </row>
    <row r="10" spans="1:25" ht="15" customHeight="1">
      <c r="B10" s="67"/>
      <c r="C10" s="68"/>
      <c r="D10" s="69" t="s">
        <v>103</v>
      </c>
      <c r="E10" s="66">
        <v>12</v>
      </c>
      <c r="G10" s="67"/>
      <c r="H10" s="68"/>
      <c r="I10" s="69" t="s">
        <v>103</v>
      </c>
      <c r="J10" s="66">
        <v>12</v>
      </c>
      <c r="L10" s="67"/>
      <c r="M10" s="68"/>
      <c r="N10" s="69" t="s">
        <v>103</v>
      </c>
      <c r="O10" s="66">
        <v>12</v>
      </c>
      <c r="Q10" s="67"/>
      <c r="R10" s="68"/>
      <c r="S10" s="69" t="s">
        <v>103</v>
      </c>
      <c r="T10" s="66">
        <v>12</v>
      </c>
      <c r="U10" s="141"/>
      <c r="V10" s="67"/>
      <c r="W10" s="68"/>
      <c r="X10" s="69" t="s">
        <v>103</v>
      </c>
      <c r="Y10" s="66">
        <v>12</v>
      </c>
    </row>
    <row r="11" spans="1:25" ht="15" customHeight="1">
      <c r="B11" s="70"/>
      <c r="C11" s="71"/>
      <c r="D11" s="72" t="s">
        <v>105</v>
      </c>
      <c r="E11" s="73">
        <f>IFERROR((-PMT(E8/E10,E9*E10,E7)),0)</f>
        <v>0</v>
      </c>
      <c r="G11" s="70"/>
      <c r="H11" s="71"/>
      <c r="I11" s="72" t="s">
        <v>105</v>
      </c>
      <c r="J11" s="73">
        <f>IFERROR((-PMT(J8/J10,J9*J10,J7)),0)</f>
        <v>0</v>
      </c>
      <c r="L11" s="70"/>
      <c r="M11" s="71"/>
      <c r="N11" s="72" t="s">
        <v>105</v>
      </c>
      <c r="O11" s="73">
        <f>IFERROR((-PMT(O8/O10,O9*O10,O7)),0)</f>
        <v>0</v>
      </c>
      <c r="Q11" s="70"/>
      <c r="R11" s="71"/>
      <c r="S11" s="72" t="s">
        <v>105</v>
      </c>
      <c r="T11" s="73">
        <f>IFERROR((-PMT(T8/T10,T9*T10,T7)),0)</f>
        <v>0</v>
      </c>
      <c r="U11" s="142"/>
      <c r="V11" s="70"/>
      <c r="W11" s="71"/>
      <c r="X11" s="72" t="s">
        <v>105</v>
      </c>
      <c r="Y11" s="73">
        <f>IFERROR((-PMT(Y8/Y10,Y9*Y10,Y7)),0)</f>
        <v>0</v>
      </c>
    </row>
    <row r="12" spans="1:25" ht="15" customHeight="1">
      <c r="U12" s="83"/>
    </row>
    <row r="13" spans="1:25" s="74" customFormat="1" ht="18" customHeight="1">
      <c r="A13" s="134" t="s">
        <v>144</v>
      </c>
      <c r="B13" s="134"/>
      <c r="C13" s="134"/>
      <c r="D13" s="134"/>
      <c r="E13" s="134"/>
      <c r="F13" s="134"/>
      <c r="U13" s="83"/>
    </row>
    <row r="14" spans="1:25" ht="15" hidden="1" customHeight="1" thickBot="1">
      <c r="B14" s="74" t="s">
        <v>128</v>
      </c>
      <c r="C14" s="74"/>
      <c r="D14" s="74"/>
      <c r="E14" s="74"/>
      <c r="Q14" s="143"/>
      <c r="R14" s="143"/>
      <c r="S14" s="143"/>
      <c r="T14" s="143"/>
      <c r="U14" s="144"/>
      <c r="V14" s="143"/>
      <c r="W14" s="143"/>
      <c r="X14" s="143"/>
    </row>
    <row r="15" spans="1:25" ht="15" hidden="1" customHeight="1">
      <c r="B15" s="101" t="s">
        <v>5</v>
      </c>
      <c r="C15" s="102" t="s">
        <v>6</v>
      </c>
      <c r="D15" s="102" t="s">
        <v>7</v>
      </c>
      <c r="E15" s="102" t="s">
        <v>8</v>
      </c>
      <c r="F15" s="102" t="s">
        <v>9</v>
      </c>
      <c r="G15" s="102" t="s">
        <v>10</v>
      </c>
      <c r="H15" s="102" t="s">
        <v>11</v>
      </c>
      <c r="I15" s="102" t="s">
        <v>12</v>
      </c>
      <c r="J15" s="102" t="s">
        <v>13</v>
      </c>
      <c r="K15" s="102" t="s">
        <v>14</v>
      </c>
      <c r="L15" s="102" t="s">
        <v>15</v>
      </c>
      <c r="M15" s="103" t="s">
        <v>16</v>
      </c>
      <c r="Q15" s="145"/>
      <c r="R15" s="145"/>
      <c r="S15" s="143"/>
      <c r="T15" s="143"/>
      <c r="U15" s="144"/>
      <c r="V15" s="145"/>
      <c r="W15" s="145"/>
      <c r="X15" s="143"/>
    </row>
    <row r="16" spans="1:25" ht="15" hidden="1" customHeight="1" thickBot="1">
      <c r="B16" s="98">
        <f>D39+I39+N39+S39+X39</f>
        <v>0</v>
      </c>
      <c r="C16" s="99">
        <f>D40+I40+N40+S40+X40</f>
        <v>0</v>
      </c>
      <c r="D16" s="99">
        <f>D41+I41+N41+S41+X41</f>
        <v>0</v>
      </c>
      <c r="E16" s="99">
        <f>D42+I42+N42+S42+X42</f>
        <v>0</v>
      </c>
      <c r="F16" s="99">
        <f>D43+I43+N43+S43+X43</f>
        <v>0</v>
      </c>
      <c r="G16" s="99">
        <f>D44+I44+N44+S44+X44</f>
        <v>0</v>
      </c>
      <c r="H16" s="99">
        <f>D45+I45+N45+S45+X45</f>
        <v>0</v>
      </c>
      <c r="I16" s="99">
        <f>D46+I46+N46+S46+X46</f>
        <v>0</v>
      </c>
      <c r="J16" s="99">
        <f>D47+I47+N47+S47+X47</f>
        <v>0</v>
      </c>
      <c r="K16" s="99">
        <f>D48+I48+N48+S48+X48</f>
        <v>0</v>
      </c>
      <c r="L16" s="99">
        <f>D49+I49+N49+S49+X49</f>
        <v>0</v>
      </c>
      <c r="M16" s="100">
        <f>D50+I50+N50+S50+X50</f>
        <v>0</v>
      </c>
      <c r="Q16" s="146"/>
      <c r="R16" s="146"/>
      <c r="S16" s="143"/>
      <c r="T16" s="143"/>
      <c r="U16" s="144"/>
      <c r="V16" s="146"/>
      <c r="W16" s="146"/>
      <c r="X16" s="143"/>
    </row>
    <row r="17" spans="1:23" ht="15" hidden="1" customHeight="1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Q17" s="104"/>
      <c r="R17" s="104"/>
      <c r="U17" s="83"/>
      <c r="V17" s="104"/>
      <c r="W17" s="104"/>
    </row>
    <row r="18" spans="1:23" ht="15" customHeight="1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Q18" s="104"/>
      <c r="R18" s="104"/>
      <c r="U18" s="83"/>
      <c r="V18" s="104"/>
      <c r="W18" s="104"/>
    </row>
    <row r="19" spans="1:23" s="105" customFormat="1" ht="18" customHeight="1" thickBot="1">
      <c r="A19" s="134" t="s">
        <v>136</v>
      </c>
      <c r="U19" s="83"/>
    </row>
    <row r="20" spans="1:23" ht="15" customHeight="1">
      <c r="B20" s="216" t="s">
        <v>129</v>
      </c>
      <c r="C20" s="217"/>
      <c r="D20" s="217"/>
      <c r="E20" s="217"/>
      <c r="F20" s="218"/>
      <c r="G20" s="58"/>
      <c r="U20" s="83"/>
    </row>
    <row r="21" spans="1:23" ht="15" customHeight="1" thickBot="1">
      <c r="B21" s="86"/>
      <c r="C21" s="31"/>
      <c r="D21" s="90" t="s">
        <v>130</v>
      </c>
      <c r="E21" s="90" t="s">
        <v>19</v>
      </c>
      <c r="F21" s="91" t="s">
        <v>20</v>
      </c>
      <c r="G21" s="58"/>
      <c r="P21" s="104"/>
      <c r="U21" s="83"/>
    </row>
    <row r="22" spans="1:23" ht="15" customHeight="1">
      <c r="B22" s="84" t="s">
        <v>215</v>
      </c>
      <c r="C22" s="85"/>
      <c r="D22" s="92">
        <f>B51+G51+Q51+V51</f>
        <v>0</v>
      </c>
      <c r="E22" s="92">
        <f>B64+G64+Q64+V64</f>
        <v>0</v>
      </c>
      <c r="F22" s="95">
        <f>B77+G77+Q77+V77</f>
        <v>0</v>
      </c>
      <c r="G22" s="58" t="s">
        <v>216</v>
      </c>
      <c r="P22" s="104"/>
      <c r="U22" s="83"/>
    </row>
    <row r="23" spans="1:23" ht="15" customHeight="1">
      <c r="B23" s="194" t="s">
        <v>217</v>
      </c>
      <c r="C23" s="31"/>
      <c r="D23" s="88">
        <f>L51</f>
        <v>0</v>
      </c>
      <c r="E23" s="88">
        <f>L64</f>
        <v>0</v>
      </c>
      <c r="F23" s="96">
        <f>L77</f>
        <v>0</v>
      </c>
      <c r="G23" s="58"/>
      <c r="P23" s="104"/>
      <c r="U23" s="83"/>
    </row>
    <row r="24" spans="1:23" ht="15" customHeight="1" thickBot="1">
      <c r="B24" s="153" t="s">
        <v>134</v>
      </c>
      <c r="C24" s="87"/>
      <c r="D24" s="94">
        <f>D51+I51+N51+S51+X51</f>
        <v>0</v>
      </c>
      <c r="E24" s="94">
        <f>D64+I64+N64+S64+X64</f>
        <v>0</v>
      </c>
      <c r="F24" s="97">
        <f>D77+I77+N77+S77+X77</f>
        <v>0</v>
      </c>
      <c r="G24" s="58"/>
      <c r="P24" s="104"/>
      <c r="U24" s="83"/>
    </row>
    <row r="25" spans="1:23" ht="15" customHeight="1">
      <c r="A25" s="58"/>
      <c r="B25" s="68"/>
      <c r="C25" s="31"/>
      <c r="D25" s="88"/>
      <c r="E25" s="88"/>
      <c r="F25" s="88"/>
      <c r="G25" s="58"/>
      <c r="P25" s="104"/>
      <c r="U25" s="83"/>
    </row>
    <row r="26" spans="1:23" ht="15" customHeight="1">
      <c r="B26" s="68"/>
      <c r="C26" s="31"/>
      <c r="D26" s="88"/>
      <c r="E26" s="88"/>
      <c r="F26" s="88"/>
      <c r="G26" s="58"/>
      <c r="P26" s="104"/>
      <c r="U26" s="83"/>
    </row>
    <row r="27" spans="1:23" ht="15" customHeight="1" thickBot="1">
      <c r="A27" s="134" t="s">
        <v>189</v>
      </c>
      <c r="B27" s="154"/>
      <c r="C27" s="31"/>
      <c r="D27" s="88"/>
      <c r="E27" s="88"/>
      <c r="F27" s="94"/>
      <c r="G27" s="58"/>
      <c r="P27" s="104"/>
      <c r="U27" s="83"/>
    </row>
    <row r="28" spans="1:23" ht="15" customHeight="1">
      <c r="B28" s="216" t="s">
        <v>214</v>
      </c>
      <c r="C28" s="217"/>
      <c r="D28" s="217"/>
      <c r="E28" s="217"/>
      <c r="F28" s="218"/>
      <c r="G28" s="58"/>
      <c r="P28" s="104"/>
      <c r="U28" s="83"/>
    </row>
    <row r="29" spans="1:23" ht="15" customHeight="1">
      <c r="B29" s="86"/>
      <c r="C29" s="31"/>
      <c r="D29" s="90" t="s">
        <v>130</v>
      </c>
      <c r="E29" s="90" t="s">
        <v>19</v>
      </c>
      <c r="F29" s="91" t="s">
        <v>20</v>
      </c>
      <c r="G29" s="58"/>
      <c r="P29" s="104"/>
      <c r="U29" s="83"/>
    </row>
    <row r="30" spans="1:23" ht="15" customHeight="1">
      <c r="B30" s="89" t="s">
        <v>131</v>
      </c>
      <c r="C30" s="31"/>
      <c r="D30" s="88">
        <f>E51</f>
        <v>0</v>
      </c>
      <c r="E30" s="88">
        <f>E64</f>
        <v>0</v>
      </c>
      <c r="F30" s="96">
        <f>E77</f>
        <v>0</v>
      </c>
      <c r="P30" s="104"/>
      <c r="U30" s="83"/>
    </row>
    <row r="31" spans="1:23" ht="15" customHeight="1">
      <c r="B31" s="89" t="s">
        <v>132</v>
      </c>
      <c r="C31" s="31"/>
      <c r="D31" s="88">
        <f>J51</f>
        <v>0</v>
      </c>
      <c r="E31" s="88">
        <f>J64</f>
        <v>0</v>
      </c>
      <c r="F31" s="96">
        <f>J77</f>
        <v>0</v>
      </c>
      <c r="P31" s="104"/>
      <c r="U31" s="83"/>
    </row>
    <row r="32" spans="1:23" ht="15" customHeight="1">
      <c r="B32" s="89" t="s">
        <v>133</v>
      </c>
      <c r="C32" s="31"/>
      <c r="D32" s="88">
        <f>O51</f>
        <v>0</v>
      </c>
      <c r="E32" s="88">
        <f>O64</f>
        <v>0</v>
      </c>
      <c r="F32" s="96">
        <f>O77</f>
        <v>0</v>
      </c>
      <c r="P32" s="104"/>
      <c r="U32" s="83"/>
    </row>
    <row r="33" spans="1:25" ht="15" customHeight="1">
      <c r="B33" s="89" t="s">
        <v>180</v>
      </c>
      <c r="C33" s="31"/>
      <c r="D33" s="88">
        <f>T51</f>
        <v>0</v>
      </c>
      <c r="E33" s="88">
        <f>T64</f>
        <v>0</v>
      </c>
      <c r="F33" s="96">
        <f>T77</f>
        <v>0</v>
      </c>
      <c r="P33" s="104"/>
      <c r="U33" s="83"/>
    </row>
    <row r="34" spans="1:25" ht="15" customHeight="1" thickBot="1">
      <c r="B34" s="93" t="s">
        <v>181</v>
      </c>
      <c r="C34" s="87"/>
      <c r="D34" s="94">
        <f>Y51</f>
        <v>0</v>
      </c>
      <c r="E34" s="94">
        <f>Y64</f>
        <v>0</v>
      </c>
      <c r="F34" s="97">
        <f>Y77</f>
        <v>0</v>
      </c>
      <c r="P34" s="104"/>
      <c r="U34" s="83"/>
    </row>
    <row r="35" spans="1:25" ht="15" customHeight="1">
      <c r="P35" s="104"/>
      <c r="U35" s="83"/>
    </row>
    <row r="36" spans="1:25" ht="15" hidden="1" customHeight="1">
      <c r="P36" s="104"/>
      <c r="U36" s="83"/>
    </row>
    <row r="37" spans="1:25" ht="15" hidden="1" customHeight="1"/>
    <row r="38" spans="1:25" ht="15" hidden="1" customHeight="1">
      <c r="B38" t="s">
        <v>104</v>
      </c>
      <c r="C38" t="s">
        <v>110</v>
      </c>
      <c r="D38" t="s">
        <v>111</v>
      </c>
      <c r="E38" s="69" t="s">
        <v>112</v>
      </c>
      <c r="G38" t="s">
        <v>104</v>
      </c>
      <c r="H38" t="s">
        <v>110</v>
      </c>
      <c r="I38" t="s">
        <v>111</v>
      </c>
      <c r="J38" s="69" t="s">
        <v>112</v>
      </c>
      <c r="L38" t="s">
        <v>104</v>
      </c>
      <c r="M38" t="s">
        <v>110</v>
      </c>
      <c r="N38" t="s">
        <v>111</v>
      </c>
      <c r="O38" s="69" t="s">
        <v>112</v>
      </c>
      <c r="Q38" t="s">
        <v>104</v>
      </c>
      <c r="R38" t="s">
        <v>110</v>
      </c>
      <c r="S38" t="s">
        <v>111</v>
      </c>
      <c r="T38" s="69" t="s">
        <v>112</v>
      </c>
      <c r="V38" t="s">
        <v>104</v>
      </c>
      <c r="W38" t="s">
        <v>110</v>
      </c>
      <c r="X38" t="s">
        <v>111</v>
      </c>
      <c r="Y38" s="69" t="s">
        <v>112</v>
      </c>
    </row>
    <row r="39" spans="1:25" ht="15" hidden="1" customHeight="1">
      <c r="A39" t="s">
        <v>113</v>
      </c>
      <c r="B39" s="75">
        <f>$E$11</f>
        <v>0</v>
      </c>
      <c r="C39" s="75">
        <f>B39-D39</f>
        <v>0</v>
      </c>
      <c r="D39" s="75">
        <f>E6*E8/12</f>
        <v>0</v>
      </c>
      <c r="E39" s="75">
        <f>E6-C39</f>
        <v>0</v>
      </c>
      <c r="G39" s="75">
        <f>$J$11</f>
        <v>0</v>
      </c>
      <c r="H39" s="75">
        <f>G39-I39</f>
        <v>0</v>
      </c>
      <c r="I39" s="75">
        <f>J6*J8/12</f>
        <v>0</v>
      </c>
      <c r="J39" s="75">
        <f>J6-H39</f>
        <v>0</v>
      </c>
      <c r="L39" s="75">
        <f>$O$11</f>
        <v>0</v>
      </c>
      <c r="M39" s="75">
        <f>L39-N39</f>
        <v>0</v>
      </c>
      <c r="N39" s="75">
        <f>O6*O8/12</f>
        <v>0</v>
      </c>
      <c r="O39" s="75">
        <f>O6-M39</f>
        <v>0</v>
      </c>
      <c r="Q39" s="75">
        <f>$T$11</f>
        <v>0</v>
      </c>
      <c r="R39" s="75">
        <f>Q39-S39</f>
        <v>0</v>
      </c>
      <c r="S39" s="75">
        <f>T6*T8/12</f>
        <v>0</v>
      </c>
      <c r="T39" s="75">
        <f>T6-R39</f>
        <v>0</v>
      </c>
      <c r="V39" s="75">
        <f>$Y$11</f>
        <v>0</v>
      </c>
      <c r="W39" s="75">
        <f>V39-X39</f>
        <v>0</v>
      </c>
      <c r="X39" s="75">
        <f>Y6*Y8/12</f>
        <v>0</v>
      </c>
      <c r="Y39" s="75">
        <f>Y6-W39</f>
        <v>0</v>
      </c>
    </row>
    <row r="40" spans="1:25" ht="15" hidden="1" customHeight="1">
      <c r="A40" t="s">
        <v>114</v>
      </c>
      <c r="B40" s="75">
        <f>IF(E39&gt;0,$E$11,0)</f>
        <v>0</v>
      </c>
      <c r="C40" s="75">
        <f>B40-D40</f>
        <v>0</v>
      </c>
      <c r="D40" s="75">
        <f t="shared" ref="D40:D50" si="0">E39*$E$8/$E$10</f>
        <v>0</v>
      </c>
      <c r="E40" s="75">
        <f>IF(E39&gt;0,E39-C40,0)</f>
        <v>0</v>
      </c>
      <c r="G40" s="75">
        <f>IF(J39&gt;0,$J$11,0)</f>
        <v>0</v>
      </c>
      <c r="H40" s="75">
        <f>G40-I40</f>
        <v>0</v>
      </c>
      <c r="I40" s="75">
        <f t="shared" ref="I40:I50" si="1">J39*$J$8/$J$10</f>
        <v>0</v>
      </c>
      <c r="J40" s="75">
        <f>IF(J39&gt;0,J39-H40,0)</f>
        <v>0</v>
      </c>
      <c r="L40" s="139">
        <f>IF(O39&gt;0,$O$11,0)</f>
        <v>0</v>
      </c>
      <c r="M40" s="75">
        <f>L40-N40</f>
        <v>0</v>
      </c>
      <c r="N40" s="75">
        <f t="shared" ref="N40:N50" si="2">O39*$O$8/$O$10</f>
        <v>0</v>
      </c>
      <c r="O40" s="75">
        <f>IF(O39&gt;0,O39-M40,0)</f>
        <v>0</v>
      </c>
      <c r="Q40" s="75">
        <f t="shared" ref="Q40:Q50" si="3">$T$11</f>
        <v>0</v>
      </c>
      <c r="R40" s="75">
        <f>Q40-S40</f>
        <v>0</v>
      </c>
      <c r="S40" s="75">
        <f>T39*$T$8/$T$10</f>
        <v>0</v>
      </c>
      <c r="T40" s="75">
        <f>IF(T39&gt;0,T39-R40,0)</f>
        <v>0</v>
      </c>
      <c r="V40" s="139">
        <f>IF(Y39&gt;0,$Y$11,0)</f>
        <v>0</v>
      </c>
      <c r="W40" s="75">
        <f>V40-X40</f>
        <v>0</v>
      </c>
      <c r="X40" s="75">
        <f>Y39*$Y$8/$Y$10</f>
        <v>0</v>
      </c>
      <c r="Y40" s="75">
        <f>IF(Y39&gt;0,Y39-W40,0)</f>
        <v>0</v>
      </c>
    </row>
    <row r="41" spans="1:25" hidden="1">
      <c r="A41" t="s">
        <v>115</v>
      </c>
      <c r="B41" s="75">
        <f t="shared" ref="B41:B50" si="4">IF(E40&gt;0,$E$11,0)</f>
        <v>0</v>
      </c>
      <c r="C41" s="75">
        <f t="shared" ref="C41:C50" si="5">B41-D41</f>
        <v>0</v>
      </c>
      <c r="D41" s="75">
        <f t="shared" si="0"/>
        <v>0</v>
      </c>
      <c r="E41" s="75">
        <f t="shared" ref="E41:E50" si="6">IF(E40&gt;0,E40-C41,0)</f>
        <v>0</v>
      </c>
      <c r="G41" s="75">
        <f t="shared" ref="G41:G50" si="7">IF(J40&gt;0,$J$11,0)</f>
        <v>0</v>
      </c>
      <c r="H41" s="75">
        <f t="shared" ref="H41:H50" si="8">G41-I41</f>
        <v>0</v>
      </c>
      <c r="I41" s="75">
        <f t="shared" si="1"/>
        <v>0</v>
      </c>
      <c r="J41" s="75">
        <f t="shared" ref="J41:J50" si="9">IF(J40&gt;0,J40-H41,0)</f>
        <v>0</v>
      </c>
      <c r="L41" s="139">
        <f t="shared" ref="L41:L50" si="10">IF(O40&gt;0,$O$11,0)</f>
        <v>0</v>
      </c>
      <c r="M41" s="75">
        <f t="shared" ref="M41:M50" si="11">L41-N41</f>
        <v>0</v>
      </c>
      <c r="N41" s="75">
        <f t="shared" si="2"/>
        <v>0</v>
      </c>
      <c r="O41" s="75">
        <f t="shared" ref="O41:O50" si="12">IF(O40&gt;0,O40-M41,0)</f>
        <v>0</v>
      </c>
      <c r="Q41" s="75">
        <f t="shared" si="3"/>
        <v>0</v>
      </c>
      <c r="R41" s="75">
        <f t="shared" ref="R41:R50" si="13">Q41-S41</f>
        <v>0</v>
      </c>
      <c r="S41" s="75">
        <f t="shared" ref="S41:S50" si="14">T40*$T$8/$T$10</f>
        <v>0</v>
      </c>
      <c r="T41" s="75">
        <f t="shared" ref="T41:T50" si="15">IF(T40&gt;0,T40-R41,0)</f>
        <v>0</v>
      </c>
      <c r="V41" s="139">
        <f t="shared" ref="V41:V50" si="16">IF(Y40&gt;0,$Y$11,0)</f>
        <v>0</v>
      </c>
      <c r="W41" s="75">
        <f t="shared" ref="W41:W50" si="17">V41-X41</f>
        <v>0</v>
      </c>
      <c r="X41" s="75">
        <f t="shared" ref="X41:X50" si="18">Y40*$Y$8/$Y$10</f>
        <v>0</v>
      </c>
      <c r="Y41" s="75">
        <f t="shared" ref="Y41:Y50" si="19">IF(Y40&gt;0,Y40-W41,0)</f>
        <v>0</v>
      </c>
    </row>
    <row r="42" spans="1:25" hidden="1">
      <c r="A42" t="s">
        <v>116</v>
      </c>
      <c r="B42" s="75">
        <f t="shared" si="4"/>
        <v>0</v>
      </c>
      <c r="C42" s="75">
        <f t="shared" si="5"/>
        <v>0</v>
      </c>
      <c r="D42" s="75">
        <f t="shared" si="0"/>
        <v>0</v>
      </c>
      <c r="E42" s="75">
        <f t="shared" si="6"/>
        <v>0</v>
      </c>
      <c r="G42" s="75">
        <f t="shared" si="7"/>
        <v>0</v>
      </c>
      <c r="H42" s="75">
        <f t="shared" si="8"/>
        <v>0</v>
      </c>
      <c r="I42" s="75">
        <f t="shared" si="1"/>
        <v>0</v>
      </c>
      <c r="J42" s="75">
        <f t="shared" si="9"/>
        <v>0</v>
      </c>
      <c r="L42" s="139">
        <f t="shared" si="10"/>
        <v>0</v>
      </c>
      <c r="M42" s="75">
        <f t="shared" si="11"/>
        <v>0</v>
      </c>
      <c r="N42" s="75">
        <f t="shared" si="2"/>
        <v>0</v>
      </c>
      <c r="O42" s="75">
        <f t="shared" si="12"/>
        <v>0</v>
      </c>
      <c r="Q42" s="75">
        <f t="shared" si="3"/>
        <v>0</v>
      </c>
      <c r="R42" s="75">
        <f t="shared" si="13"/>
        <v>0</v>
      </c>
      <c r="S42" s="75">
        <f t="shared" si="14"/>
        <v>0</v>
      </c>
      <c r="T42" s="75">
        <f t="shared" si="15"/>
        <v>0</v>
      </c>
      <c r="V42" s="139">
        <f t="shared" si="16"/>
        <v>0</v>
      </c>
      <c r="W42" s="75">
        <f t="shared" si="17"/>
        <v>0</v>
      </c>
      <c r="X42" s="75">
        <f t="shared" si="18"/>
        <v>0</v>
      </c>
      <c r="Y42" s="75">
        <f t="shared" si="19"/>
        <v>0</v>
      </c>
    </row>
    <row r="43" spans="1:25" hidden="1">
      <c r="A43" t="s">
        <v>117</v>
      </c>
      <c r="B43" s="75">
        <f t="shared" si="4"/>
        <v>0</v>
      </c>
      <c r="C43" s="75">
        <f t="shared" si="5"/>
        <v>0</v>
      </c>
      <c r="D43" s="75">
        <f t="shared" si="0"/>
        <v>0</v>
      </c>
      <c r="E43" s="75">
        <f t="shared" si="6"/>
        <v>0</v>
      </c>
      <c r="G43" s="75">
        <f t="shared" si="7"/>
        <v>0</v>
      </c>
      <c r="H43" s="75">
        <f t="shared" si="8"/>
        <v>0</v>
      </c>
      <c r="I43" s="75">
        <f t="shared" si="1"/>
        <v>0</v>
      </c>
      <c r="J43" s="75">
        <f t="shared" si="9"/>
        <v>0</v>
      </c>
      <c r="L43" s="139">
        <f t="shared" si="10"/>
        <v>0</v>
      </c>
      <c r="M43" s="75">
        <f t="shared" si="11"/>
        <v>0</v>
      </c>
      <c r="N43" s="75">
        <f t="shared" si="2"/>
        <v>0</v>
      </c>
      <c r="O43" s="75">
        <f t="shared" si="12"/>
        <v>0</v>
      </c>
      <c r="Q43" s="75">
        <f t="shared" si="3"/>
        <v>0</v>
      </c>
      <c r="R43" s="75">
        <f t="shared" si="13"/>
        <v>0</v>
      </c>
      <c r="S43" s="75">
        <f t="shared" si="14"/>
        <v>0</v>
      </c>
      <c r="T43" s="75">
        <f t="shared" si="15"/>
        <v>0</v>
      </c>
      <c r="V43" s="139">
        <f t="shared" si="16"/>
        <v>0</v>
      </c>
      <c r="W43" s="75">
        <f t="shared" si="17"/>
        <v>0</v>
      </c>
      <c r="X43" s="75">
        <f t="shared" si="18"/>
        <v>0</v>
      </c>
      <c r="Y43" s="75">
        <f t="shared" si="19"/>
        <v>0</v>
      </c>
    </row>
    <row r="44" spans="1:25" hidden="1">
      <c r="A44" t="s">
        <v>118</v>
      </c>
      <c r="B44" s="75">
        <f t="shared" si="4"/>
        <v>0</v>
      </c>
      <c r="C44" s="75">
        <f t="shared" si="5"/>
        <v>0</v>
      </c>
      <c r="D44" s="75">
        <f t="shared" si="0"/>
        <v>0</v>
      </c>
      <c r="E44" s="75">
        <f t="shared" si="6"/>
        <v>0</v>
      </c>
      <c r="G44" s="75">
        <f t="shared" si="7"/>
        <v>0</v>
      </c>
      <c r="H44" s="75">
        <f t="shared" si="8"/>
        <v>0</v>
      </c>
      <c r="I44" s="75">
        <f t="shared" si="1"/>
        <v>0</v>
      </c>
      <c r="J44" s="75">
        <f t="shared" si="9"/>
        <v>0</v>
      </c>
      <c r="L44" s="139">
        <f t="shared" si="10"/>
        <v>0</v>
      </c>
      <c r="M44" s="75">
        <f t="shared" si="11"/>
        <v>0</v>
      </c>
      <c r="N44" s="75">
        <f t="shared" si="2"/>
        <v>0</v>
      </c>
      <c r="O44" s="75">
        <f t="shared" si="12"/>
        <v>0</v>
      </c>
      <c r="Q44" s="75">
        <f t="shared" si="3"/>
        <v>0</v>
      </c>
      <c r="R44" s="75">
        <f t="shared" si="13"/>
        <v>0</v>
      </c>
      <c r="S44" s="75">
        <f t="shared" si="14"/>
        <v>0</v>
      </c>
      <c r="T44" s="75">
        <f t="shared" si="15"/>
        <v>0</v>
      </c>
      <c r="V44" s="139">
        <f t="shared" si="16"/>
        <v>0</v>
      </c>
      <c r="W44" s="75">
        <f t="shared" si="17"/>
        <v>0</v>
      </c>
      <c r="X44" s="75">
        <f t="shared" si="18"/>
        <v>0</v>
      </c>
      <c r="Y44" s="75">
        <f t="shared" si="19"/>
        <v>0</v>
      </c>
    </row>
    <row r="45" spans="1:25" hidden="1">
      <c r="A45" t="s">
        <v>119</v>
      </c>
      <c r="B45" s="75">
        <f t="shared" si="4"/>
        <v>0</v>
      </c>
      <c r="C45" s="75">
        <f t="shared" si="5"/>
        <v>0</v>
      </c>
      <c r="D45" s="75">
        <f t="shared" si="0"/>
        <v>0</v>
      </c>
      <c r="E45" s="75">
        <f t="shared" si="6"/>
        <v>0</v>
      </c>
      <c r="G45" s="75">
        <f t="shared" si="7"/>
        <v>0</v>
      </c>
      <c r="H45" s="75">
        <f t="shared" si="8"/>
        <v>0</v>
      </c>
      <c r="I45" s="75">
        <f t="shared" si="1"/>
        <v>0</v>
      </c>
      <c r="J45" s="75">
        <f t="shared" si="9"/>
        <v>0</v>
      </c>
      <c r="L45" s="139">
        <f t="shared" si="10"/>
        <v>0</v>
      </c>
      <c r="M45" s="75">
        <f t="shared" si="11"/>
        <v>0</v>
      </c>
      <c r="N45" s="75">
        <f t="shared" si="2"/>
        <v>0</v>
      </c>
      <c r="O45" s="75">
        <f t="shared" si="12"/>
        <v>0</v>
      </c>
      <c r="Q45" s="75">
        <f t="shared" si="3"/>
        <v>0</v>
      </c>
      <c r="R45" s="75">
        <f t="shared" si="13"/>
        <v>0</v>
      </c>
      <c r="S45" s="75">
        <f t="shared" si="14"/>
        <v>0</v>
      </c>
      <c r="T45" s="75">
        <f t="shared" si="15"/>
        <v>0</v>
      </c>
      <c r="V45" s="139">
        <f t="shared" si="16"/>
        <v>0</v>
      </c>
      <c r="W45" s="75">
        <f t="shared" si="17"/>
        <v>0</v>
      </c>
      <c r="X45" s="75">
        <f t="shared" si="18"/>
        <v>0</v>
      </c>
      <c r="Y45" s="75">
        <f t="shared" si="19"/>
        <v>0</v>
      </c>
    </row>
    <row r="46" spans="1:25" hidden="1">
      <c r="A46" t="s">
        <v>120</v>
      </c>
      <c r="B46" s="75">
        <f t="shared" si="4"/>
        <v>0</v>
      </c>
      <c r="C46" s="75">
        <f t="shared" si="5"/>
        <v>0</v>
      </c>
      <c r="D46" s="75">
        <f t="shared" si="0"/>
        <v>0</v>
      </c>
      <c r="E46" s="75">
        <f t="shared" si="6"/>
        <v>0</v>
      </c>
      <c r="G46" s="75">
        <f t="shared" si="7"/>
        <v>0</v>
      </c>
      <c r="H46" s="75">
        <f t="shared" si="8"/>
        <v>0</v>
      </c>
      <c r="I46" s="75">
        <f t="shared" si="1"/>
        <v>0</v>
      </c>
      <c r="J46" s="75">
        <f t="shared" si="9"/>
        <v>0</v>
      </c>
      <c r="L46" s="139">
        <f t="shared" si="10"/>
        <v>0</v>
      </c>
      <c r="M46" s="75">
        <f t="shared" si="11"/>
        <v>0</v>
      </c>
      <c r="N46" s="75">
        <f t="shared" si="2"/>
        <v>0</v>
      </c>
      <c r="O46" s="75">
        <f t="shared" si="12"/>
        <v>0</v>
      </c>
      <c r="Q46" s="75">
        <f t="shared" si="3"/>
        <v>0</v>
      </c>
      <c r="R46" s="75">
        <f t="shared" si="13"/>
        <v>0</v>
      </c>
      <c r="S46" s="75">
        <f t="shared" si="14"/>
        <v>0</v>
      </c>
      <c r="T46" s="75">
        <f t="shared" si="15"/>
        <v>0</v>
      </c>
      <c r="V46" s="139">
        <f t="shared" si="16"/>
        <v>0</v>
      </c>
      <c r="W46" s="75">
        <f t="shared" si="17"/>
        <v>0</v>
      </c>
      <c r="X46" s="75">
        <f t="shared" si="18"/>
        <v>0</v>
      </c>
      <c r="Y46" s="75">
        <f t="shared" si="19"/>
        <v>0</v>
      </c>
    </row>
    <row r="47" spans="1:25" hidden="1">
      <c r="A47" t="s">
        <v>121</v>
      </c>
      <c r="B47" s="75">
        <f t="shared" si="4"/>
        <v>0</v>
      </c>
      <c r="C47" s="75">
        <f t="shared" si="5"/>
        <v>0</v>
      </c>
      <c r="D47" s="75">
        <f t="shared" si="0"/>
        <v>0</v>
      </c>
      <c r="E47" s="75">
        <f t="shared" si="6"/>
        <v>0</v>
      </c>
      <c r="G47" s="75">
        <f t="shared" si="7"/>
        <v>0</v>
      </c>
      <c r="H47" s="75">
        <f t="shared" si="8"/>
        <v>0</v>
      </c>
      <c r="I47" s="75">
        <f t="shared" si="1"/>
        <v>0</v>
      </c>
      <c r="J47" s="75">
        <f t="shared" si="9"/>
        <v>0</v>
      </c>
      <c r="L47" s="139">
        <f t="shared" si="10"/>
        <v>0</v>
      </c>
      <c r="M47" s="75">
        <f t="shared" si="11"/>
        <v>0</v>
      </c>
      <c r="N47" s="75">
        <f t="shared" si="2"/>
        <v>0</v>
      </c>
      <c r="O47" s="75">
        <f t="shared" si="12"/>
        <v>0</v>
      </c>
      <c r="Q47" s="75">
        <f t="shared" si="3"/>
        <v>0</v>
      </c>
      <c r="R47" s="75">
        <f t="shared" si="13"/>
        <v>0</v>
      </c>
      <c r="S47" s="75">
        <f t="shared" si="14"/>
        <v>0</v>
      </c>
      <c r="T47" s="75">
        <f t="shared" si="15"/>
        <v>0</v>
      </c>
      <c r="V47" s="139">
        <f t="shared" si="16"/>
        <v>0</v>
      </c>
      <c r="W47" s="75">
        <f t="shared" si="17"/>
        <v>0</v>
      </c>
      <c r="X47" s="75">
        <f t="shared" si="18"/>
        <v>0</v>
      </c>
      <c r="Y47" s="75">
        <f t="shared" si="19"/>
        <v>0</v>
      </c>
    </row>
    <row r="48" spans="1:25" hidden="1">
      <c r="A48" t="s">
        <v>122</v>
      </c>
      <c r="B48" s="75">
        <f t="shared" si="4"/>
        <v>0</v>
      </c>
      <c r="C48" s="75">
        <f t="shared" si="5"/>
        <v>0</v>
      </c>
      <c r="D48" s="75">
        <f t="shared" si="0"/>
        <v>0</v>
      </c>
      <c r="E48" s="75">
        <f t="shared" si="6"/>
        <v>0</v>
      </c>
      <c r="G48" s="75">
        <f t="shared" si="7"/>
        <v>0</v>
      </c>
      <c r="H48" s="75">
        <f t="shared" si="8"/>
        <v>0</v>
      </c>
      <c r="I48" s="75">
        <f t="shared" si="1"/>
        <v>0</v>
      </c>
      <c r="J48" s="75">
        <f t="shared" si="9"/>
        <v>0</v>
      </c>
      <c r="L48" s="139">
        <f t="shared" si="10"/>
        <v>0</v>
      </c>
      <c r="M48" s="75">
        <f t="shared" si="11"/>
        <v>0</v>
      </c>
      <c r="N48" s="75">
        <f t="shared" si="2"/>
        <v>0</v>
      </c>
      <c r="O48" s="75">
        <f t="shared" si="12"/>
        <v>0</v>
      </c>
      <c r="Q48" s="75">
        <f t="shared" si="3"/>
        <v>0</v>
      </c>
      <c r="R48" s="75">
        <f t="shared" si="13"/>
        <v>0</v>
      </c>
      <c r="S48" s="75">
        <f t="shared" si="14"/>
        <v>0</v>
      </c>
      <c r="T48" s="75">
        <f t="shared" si="15"/>
        <v>0</v>
      </c>
      <c r="V48" s="139">
        <f t="shared" si="16"/>
        <v>0</v>
      </c>
      <c r="W48" s="75">
        <f t="shared" si="17"/>
        <v>0</v>
      </c>
      <c r="X48" s="75">
        <f t="shared" si="18"/>
        <v>0</v>
      </c>
      <c r="Y48" s="75">
        <f t="shared" si="19"/>
        <v>0</v>
      </c>
    </row>
    <row r="49" spans="1:25" hidden="1">
      <c r="A49" t="s">
        <v>123</v>
      </c>
      <c r="B49" s="75">
        <f t="shared" si="4"/>
        <v>0</v>
      </c>
      <c r="C49" s="75">
        <f t="shared" si="5"/>
        <v>0</v>
      </c>
      <c r="D49" s="75">
        <f t="shared" si="0"/>
        <v>0</v>
      </c>
      <c r="E49" s="75">
        <f t="shared" si="6"/>
        <v>0</v>
      </c>
      <c r="G49" s="75">
        <f t="shared" si="7"/>
        <v>0</v>
      </c>
      <c r="H49" s="75">
        <f t="shared" si="8"/>
        <v>0</v>
      </c>
      <c r="I49" s="75">
        <f t="shared" si="1"/>
        <v>0</v>
      </c>
      <c r="J49" s="75">
        <f t="shared" si="9"/>
        <v>0</v>
      </c>
      <c r="L49" s="139">
        <f t="shared" si="10"/>
        <v>0</v>
      </c>
      <c r="M49" s="75">
        <f t="shared" si="11"/>
        <v>0</v>
      </c>
      <c r="N49" s="75">
        <f t="shared" si="2"/>
        <v>0</v>
      </c>
      <c r="O49" s="75">
        <f t="shared" si="12"/>
        <v>0</v>
      </c>
      <c r="Q49" s="75">
        <f t="shared" si="3"/>
        <v>0</v>
      </c>
      <c r="R49" s="75">
        <f t="shared" si="13"/>
        <v>0</v>
      </c>
      <c r="S49" s="75">
        <f t="shared" si="14"/>
        <v>0</v>
      </c>
      <c r="T49" s="75">
        <f t="shared" si="15"/>
        <v>0</v>
      </c>
      <c r="V49" s="139">
        <f t="shared" si="16"/>
        <v>0</v>
      </c>
      <c r="W49" s="139">
        <f t="shared" si="17"/>
        <v>0</v>
      </c>
      <c r="X49" s="139">
        <f t="shared" si="18"/>
        <v>0</v>
      </c>
      <c r="Y49" s="139">
        <f t="shared" si="19"/>
        <v>0</v>
      </c>
    </row>
    <row r="50" spans="1:25" ht="15.75" hidden="1" thickBot="1">
      <c r="A50" s="76" t="s">
        <v>124</v>
      </c>
      <c r="B50" s="77">
        <f t="shared" si="4"/>
        <v>0</v>
      </c>
      <c r="C50" s="77">
        <f t="shared" si="5"/>
        <v>0</v>
      </c>
      <c r="D50" s="77">
        <f t="shared" si="0"/>
        <v>0</v>
      </c>
      <c r="E50" s="77">
        <f t="shared" si="6"/>
        <v>0</v>
      </c>
      <c r="G50" s="77">
        <f t="shared" si="7"/>
        <v>0</v>
      </c>
      <c r="H50" s="77">
        <f t="shared" si="8"/>
        <v>0</v>
      </c>
      <c r="I50" s="77">
        <f t="shared" si="1"/>
        <v>0</v>
      </c>
      <c r="J50" s="77">
        <f t="shared" si="9"/>
        <v>0</v>
      </c>
      <c r="L50" s="77">
        <f t="shared" si="10"/>
        <v>0</v>
      </c>
      <c r="M50" s="77">
        <f t="shared" si="11"/>
        <v>0</v>
      </c>
      <c r="N50" s="77">
        <f t="shared" si="2"/>
        <v>0</v>
      </c>
      <c r="O50" s="77">
        <f t="shared" si="12"/>
        <v>0</v>
      </c>
      <c r="Q50" s="77">
        <f t="shared" si="3"/>
        <v>0</v>
      </c>
      <c r="R50" s="77">
        <f t="shared" si="13"/>
        <v>0</v>
      </c>
      <c r="S50" s="77">
        <f t="shared" si="14"/>
        <v>0</v>
      </c>
      <c r="T50" s="77">
        <f t="shared" si="15"/>
        <v>0</v>
      </c>
      <c r="V50" s="77">
        <f t="shared" si="16"/>
        <v>0</v>
      </c>
      <c r="W50" s="77">
        <f t="shared" si="17"/>
        <v>0</v>
      </c>
      <c r="X50" s="77">
        <f t="shared" si="18"/>
        <v>0</v>
      </c>
      <c r="Y50" s="77">
        <f t="shared" si="19"/>
        <v>0</v>
      </c>
    </row>
    <row r="51" spans="1:25" hidden="1">
      <c r="A51" s="74" t="s">
        <v>17</v>
      </c>
      <c r="B51" s="78">
        <f>SUM(B39:B50)</f>
        <v>0</v>
      </c>
      <c r="C51" s="78">
        <f>SUM(C39:C50)</f>
        <v>0</v>
      </c>
      <c r="D51" s="78">
        <f>SUM(D39:D50)</f>
        <v>0</v>
      </c>
      <c r="E51" s="78">
        <f>E50</f>
        <v>0</v>
      </c>
      <c r="G51" s="78">
        <f>SUM(G39:G50)</f>
        <v>0</v>
      </c>
      <c r="H51" s="78">
        <f>SUM(H39:H50)</f>
        <v>0</v>
      </c>
      <c r="I51" s="78">
        <f>SUM(I39:I50)</f>
        <v>0</v>
      </c>
      <c r="J51" s="78">
        <f>J50</f>
        <v>0</v>
      </c>
      <c r="L51" s="78">
        <f>SUM(L39:L50)</f>
        <v>0</v>
      </c>
      <c r="M51" s="78">
        <f>SUM(M39:M50)</f>
        <v>0</v>
      </c>
      <c r="N51" s="78">
        <f>SUM(N39:N50)</f>
        <v>0</v>
      </c>
      <c r="O51" s="78">
        <f>O50</f>
        <v>0</v>
      </c>
      <c r="Q51" s="78">
        <f>SUM(Q39:Q50)</f>
        <v>0</v>
      </c>
      <c r="R51" s="78">
        <f>SUM(R39:R50)</f>
        <v>0</v>
      </c>
      <c r="S51" s="78">
        <f>SUM(S39:S50)</f>
        <v>0</v>
      </c>
      <c r="T51" s="78">
        <f>T50</f>
        <v>0</v>
      </c>
      <c r="V51" s="78">
        <f>SUM(V39:V50)</f>
        <v>0</v>
      </c>
      <c r="W51" s="78">
        <f>SUM(W39:W50)</f>
        <v>0</v>
      </c>
      <c r="X51" s="78">
        <f>SUM(X39:X50)</f>
        <v>0</v>
      </c>
      <c r="Y51" s="78">
        <f>Y50</f>
        <v>0</v>
      </c>
    </row>
    <row r="52" spans="1:25" hidden="1">
      <c r="A52" t="s">
        <v>113</v>
      </c>
      <c r="B52" s="75">
        <f>$E$11</f>
        <v>0</v>
      </c>
      <c r="C52" s="75">
        <f>B52-D52</f>
        <v>0</v>
      </c>
      <c r="D52" s="75">
        <f>E50*$E$8/$E$10</f>
        <v>0</v>
      </c>
      <c r="E52" s="75">
        <f>E50-C52</f>
        <v>0</v>
      </c>
      <c r="G52" s="75">
        <f>IF(J51&gt;0,$J$11,0)</f>
        <v>0</v>
      </c>
      <c r="H52" s="75">
        <f>G52-I52</f>
        <v>0</v>
      </c>
      <c r="I52" s="75">
        <f>J50*$J$8/$J$10</f>
        <v>0</v>
      </c>
      <c r="J52" s="75">
        <f>J50-H52</f>
        <v>0</v>
      </c>
      <c r="L52" s="139">
        <f>IF(O51&gt;0,$O$11,0)</f>
        <v>0</v>
      </c>
      <c r="M52" s="75">
        <f>L52-N52</f>
        <v>0</v>
      </c>
      <c r="N52" s="75">
        <f>O50*$O$8/$O$10</f>
        <v>0</v>
      </c>
      <c r="O52" s="75">
        <f>O50-M52</f>
        <v>0</v>
      </c>
      <c r="Q52" s="139">
        <f>IF(T51&gt;0,$T$11,0)</f>
        <v>0</v>
      </c>
      <c r="R52" s="75">
        <f>Q52-S52</f>
        <v>0</v>
      </c>
      <c r="S52" s="75">
        <f>T51*$T$8/$T$10</f>
        <v>0</v>
      </c>
      <c r="T52" s="75">
        <f>T50-R52</f>
        <v>0</v>
      </c>
      <c r="V52" s="139">
        <f>IF(Y51&gt;0,$Y$11,0)</f>
        <v>0</v>
      </c>
      <c r="W52" s="75">
        <f>V52-X52</f>
        <v>0</v>
      </c>
      <c r="X52" s="75">
        <f>Y51*$Y$8/$Y$10</f>
        <v>0</v>
      </c>
      <c r="Y52" s="75">
        <f>Y50-W52</f>
        <v>0</v>
      </c>
    </row>
    <row r="53" spans="1:25" hidden="1">
      <c r="A53" t="s">
        <v>114</v>
      </c>
      <c r="B53" s="75">
        <f>IF(E52&gt;0,$E$11,0)</f>
        <v>0</v>
      </c>
      <c r="C53" s="75">
        <f t="shared" ref="C53:C63" si="20">B53-D53</f>
        <v>0</v>
      </c>
      <c r="D53" s="75">
        <f t="shared" ref="D53:D63" si="21">E52*$E$8/$E$10</f>
        <v>0</v>
      </c>
      <c r="E53" s="75">
        <f t="shared" ref="E53:E63" si="22">IF(E52&gt;0,E52-C53,0)</f>
        <v>0</v>
      </c>
      <c r="G53" s="75">
        <f>IF(J52&gt;0,$J$11,0)</f>
        <v>0</v>
      </c>
      <c r="H53" s="75">
        <f>G53-I53</f>
        <v>0</v>
      </c>
      <c r="I53" s="75">
        <f t="shared" ref="I53:I63" si="23">J52*$J$8/$J$10</f>
        <v>0</v>
      </c>
      <c r="J53" s="75">
        <f t="shared" ref="J53:J63" si="24">IF(J52&gt;0,J52-H53,0)</f>
        <v>0</v>
      </c>
      <c r="L53" s="139">
        <f>IF(O52&gt;0,$O$11,0)</f>
        <v>0</v>
      </c>
      <c r="M53" s="75">
        <f t="shared" ref="M53:M62" si="25">L53-N53</f>
        <v>0</v>
      </c>
      <c r="N53" s="75">
        <f t="shared" ref="N53:N63" si="26">O52*$O$8/$O$10</f>
        <v>0</v>
      </c>
      <c r="O53" s="75">
        <f t="shared" ref="O53:O63" si="27">IF(O52&gt;0,O52-M53,0)</f>
        <v>0</v>
      </c>
      <c r="Q53" s="139">
        <f t="shared" ref="Q53:Q63" si="28">IF(T52&gt;0,$T$11,0)</f>
        <v>0</v>
      </c>
      <c r="R53" s="75">
        <f t="shared" ref="R53:R62" si="29">Q53-S53</f>
        <v>0</v>
      </c>
      <c r="S53" s="75">
        <f t="shared" ref="S53:S62" si="30">T52*$T$8/$T$10</f>
        <v>0</v>
      </c>
      <c r="T53" s="75">
        <f t="shared" ref="T53:T63" si="31">IF(T52&gt;0,T52-R53,0)</f>
        <v>0</v>
      </c>
      <c r="V53" s="139">
        <f t="shared" ref="V53:V62" si="32">IF(Y52&gt;0,$Y$11,0)</f>
        <v>0</v>
      </c>
      <c r="W53" s="75">
        <f t="shared" ref="W53:W62" si="33">V53-X53</f>
        <v>0</v>
      </c>
      <c r="X53" s="75">
        <f t="shared" ref="X53:X62" si="34">Y52*$Y$8/$Y$10</f>
        <v>0</v>
      </c>
      <c r="Y53" s="75">
        <f t="shared" ref="Y53:Y63" si="35">IF(Y52&gt;0,Y52-W53,0)</f>
        <v>0</v>
      </c>
    </row>
    <row r="54" spans="1:25" hidden="1">
      <c r="A54" t="s">
        <v>115</v>
      </c>
      <c r="B54" s="75">
        <f t="shared" ref="B54:B63" si="36">IF(E53&gt;0,$E$11,0)</f>
        <v>0</v>
      </c>
      <c r="C54" s="75">
        <f t="shared" si="20"/>
        <v>0</v>
      </c>
      <c r="D54" s="75">
        <f t="shared" si="21"/>
        <v>0</v>
      </c>
      <c r="E54" s="75">
        <f t="shared" si="22"/>
        <v>0</v>
      </c>
      <c r="G54" s="75">
        <f t="shared" ref="G54:G63" si="37">IF(J53&gt;0,$J$11,0)</f>
        <v>0</v>
      </c>
      <c r="H54" s="75">
        <f t="shared" ref="H54:H63" si="38">G54-I54</f>
        <v>0</v>
      </c>
      <c r="I54" s="75">
        <f t="shared" si="23"/>
        <v>0</v>
      </c>
      <c r="J54" s="75">
        <f t="shared" si="24"/>
        <v>0</v>
      </c>
      <c r="L54" s="139">
        <f t="shared" ref="L54:L63" si="39">IF(O53&gt;0,$O$11,0)</f>
        <v>0</v>
      </c>
      <c r="M54" s="75">
        <f t="shared" si="25"/>
        <v>0</v>
      </c>
      <c r="N54" s="75">
        <f t="shared" si="26"/>
        <v>0</v>
      </c>
      <c r="O54" s="75">
        <f t="shared" si="27"/>
        <v>0</v>
      </c>
      <c r="Q54" s="139">
        <f t="shared" si="28"/>
        <v>0</v>
      </c>
      <c r="R54" s="75">
        <f t="shared" si="29"/>
        <v>0</v>
      </c>
      <c r="S54" s="75">
        <f t="shared" si="30"/>
        <v>0</v>
      </c>
      <c r="T54" s="75">
        <f t="shared" si="31"/>
        <v>0</v>
      </c>
      <c r="V54" s="139">
        <f t="shared" si="32"/>
        <v>0</v>
      </c>
      <c r="W54" s="75">
        <f t="shared" si="33"/>
        <v>0</v>
      </c>
      <c r="X54" s="75">
        <f t="shared" si="34"/>
        <v>0</v>
      </c>
      <c r="Y54" s="75">
        <f t="shared" si="35"/>
        <v>0</v>
      </c>
    </row>
    <row r="55" spans="1:25" hidden="1">
      <c r="A55" t="s">
        <v>116</v>
      </c>
      <c r="B55" s="75">
        <f t="shared" si="36"/>
        <v>0</v>
      </c>
      <c r="C55" s="75">
        <f t="shared" si="20"/>
        <v>0</v>
      </c>
      <c r="D55" s="75">
        <f t="shared" si="21"/>
        <v>0</v>
      </c>
      <c r="E55" s="75">
        <f t="shared" si="22"/>
        <v>0</v>
      </c>
      <c r="G55" s="75">
        <f t="shared" si="37"/>
        <v>0</v>
      </c>
      <c r="H55" s="75">
        <f t="shared" si="38"/>
        <v>0</v>
      </c>
      <c r="I55" s="75">
        <f t="shared" si="23"/>
        <v>0</v>
      </c>
      <c r="J55" s="75">
        <f t="shared" si="24"/>
        <v>0</v>
      </c>
      <c r="L55" s="139">
        <f t="shared" si="39"/>
        <v>0</v>
      </c>
      <c r="M55" s="75">
        <f t="shared" si="25"/>
        <v>0</v>
      </c>
      <c r="N55" s="75">
        <f t="shared" si="26"/>
        <v>0</v>
      </c>
      <c r="O55" s="75">
        <f t="shared" si="27"/>
        <v>0</v>
      </c>
      <c r="Q55" s="139">
        <f t="shared" si="28"/>
        <v>0</v>
      </c>
      <c r="R55" s="75">
        <f t="shared" si="29"/>
        <v>0</v>
      </c>
      <c r="S55" s="75">
        <f t="shared" si="30"/>
        <v>0</v>
      </c>
      <c r="T55" s="75">
        <f t="shared" si="31"/>
        <v>0</v>
      </c>
      <c r="V55" s="139">
        <f t="shared" si="32"/>
        <v>0</v>
      </c>
      <c r="W55" s="75">
        <f t="shared" si="33"/>
        <v>0</v>
      </c>
      <c r="X55" s="75">
        <f t="shared" si="34"/>
        <v>0</v>
      </c>
      <c r="Y55" s="75">
        <f t="shared" si="35"/>
        <v>0</v>
      </c>
    </row>
    <row r="56" spans="1:25" hidden="1">
      <c r="A56" t="s">
        <v>117</v>
      </c>
      <c r="B56" s="75">
        <f t="shared" si="36"/>
        <v>0</v>
      </c>
      <c r="C56" s="75">
        <f t="shared" si="20"/>
        <v>0</v>
      </c>
      <c r="D56" s="75">
        <f t="shared" si="21"/>
        <v>0</v>
      </c>
      <c r="E56" s="75">
        <f t="shared" si="22"/>
        <v>0</v>
      </c>
      <c r="G56" s="75">
        <f t="shared" si="37"/>
        <v>0</v>
      </c>
      <c r="H56" s="75">
        <f t="shared" si="38"/>
        <v>0</v>
      </c>
      <c r="I56" s="75">
        <f t="shared" si="23"/>
        <v>0</v>
      </c>
      <c r="J56" s="75">
        <f t="shared" si="24"/>
        <v>0</v>
      </c>
      <c r="L56" s="139">
        <f t="shared" si="39"/>
        <v>0</v>
      </c>
      <c r="M56" s="75">
        <f t="shared" si="25"/>
        <v>0</v>
      </c>
      <c r="N56" s="75">
        <f t="shared" si="26"/>
        <v>0</v>
      </c>
      <c r="O56" s="75">
        <f t="shared" si="27"/>
        <v>0</v>
      </c>
      <c r="Q56" s="139">
        <f t="shared" si="28"/>
        <v>0</v>
      </c>
      <c r="R56" s="75">
        <f t="shared" si="29"/>
        <v>0</v>
      </c>
      <c r="S56" s="75">
        <f t="shared" si="30"/>
        <v>0</v>
      </c>
      <c r="T56" s="75">
        <f t="shared" si="31"/>
        <v>0</v>
      </c>
      <c r="V56" s="139">
        <f t="shared" si="32"/>
        <v>0</v>
      </c>
      <c r="W56" s="75">
        <f t="shared" si="33"/>
        <v>0</v>
      </c>
      <c r="X56" s="75">
        <f t="shared" si="34"/>
        <v>0</v>
      </c>
      <c r="Y56" s="75">
        <f t="shared" si="35"/>
        <v>0</v>
      </c>
    </row>
    <row r="57" spans="1:25" hidden="1">
      <c r="A57" t="s">
        <v>118</v>
      </c>
      <c r="B57" s="75">
        <f t="shared" si="36"/>
        <v>0</v>
      </c>
      <c r="C57" s="75">
        <f t="shared" si="20"/>
        <v>0</v>
      </c>
      <c r="D57" s="75">
        <f t="shared" si="21"/>
        <v>0</v>
      </c>
      <c r="E57" s="75">
        <f t="shared" si="22"/>
        <v>0</v>
      </c>
      <c r="G57" s="75">
        <f t="shared" si="37"/>
        <v>0</v>
      </c>
      <c r="H57" s="75">
        <f t="shared" si="38"/>
        <v>0</v>
      </c>
      <c r="I57" s="75">
        <f t="shared" si="23"/>
        <v>0</v>
      </c>
      <c r="J57" s="75">
        <f t="shared" si="24"/>
        <v>0</v>
      </c>
      <c r="L57" s="139">
        <f t="shared" si="39"/>
        <v>0</v>
      </c>
      <c r="M57" s="75">
        <f t="shared" si="25"/>
        <v>0</v>
      </c>
      <c r="N57" s="75">
        <f t="shared" si="26"/>
        <v>0</v>
      </c>
      <c r="O57" s="75">
        <f t="shared" si="27"/>
        <v>0</v>
      </c>
      <c r="Q57" s="139">
        <f t="shared" si="28"/>
        <v>0</v>
      </c>
      <c r="R57" s="75">
        <f t="shared" si="29"/>
        <v>0</v>
      </c>
      <c r="S57" s="75">
        <f t="shared" si="30"/>
        <v>0</v>
      </c>
      <c r="T57" s="75">
        <f t="shared" si="31"/>
        <v>0</v>
      </c>
      <c r="V57" s="139">
        <f t="shared" si="32"/>
        <v>0</v>
      </c>
      <c r="W57" s="75">
        <f t="shared" si="33"/>
        <v>0</v>
      </c>
      <c r="X57" s="75">
        <f t="shared" si="34"/>
        <v>0</v>
      </c>
      <c r="Y57" s="75">
        <f t="shared" si="35"/>
        <v>0</v>
      </c>
    </row>
    <row r="58" spans="1:25" hidden="1">
      <c r="A58" t="s">
        <v>119</v>
      </c>
      <c r="B58" s="75">
        <f t="shared" si="36"/>
        <v>0</v>
      </c>
      <c r="C58" s="75">
        <f t="shared" si="20"/>
        <v>0</v>
      </c>
      <c r="D58" s="75">
        <f t="shared" si="21"/>
        <v>0</v>
      </c>
      <c r="E58" s="75">
        <f t="shared" si="22"/>
        <v>0</v>
      </c>
      <c r="G58" s="75">
        <f t="shared" si="37"/>
        <v>0</v>
      </c>
      <c r="H58" s="75">
        <f t="shared" si="38"/>
        <v>0</v>
      </c>
      <c r="I58" s="75">
        <f t="shared" si="23"/>
        <v>0</v>
      </c>
      <c r="J58" s="75">
        <f t="shared" si="24"/>
        <v>0</v>
      </c>
      <c r="L58" s="139">
        <f t="shared" si="39"/>
        <v>0</v>
      </c>
      <c r="M58" s="75">
        <f t="shared" si="25"/>
        <v>0</v>
      </c>
      <c r="N58" s="75">
        <f t="shared" si="26"/>
        <v>0</v>
      </c>
      <c r="O58" s="75">
        <f t="shared" si="27"/>
        <v>0</v>
      </c>
      <c r="Q58" s="139">
        <f t="shared" si="28"/>
        <v>0</v>
      </c>
      <c r="R58" s="75">
        <f t="shared" si="29"/>
        <v>0</v>
      </c>
      <c r="S58" s="75">
        <f t="shared" si="30"/>
        <v>0</v>
      </c>
      <c r="T58" s="75">
        <f t="shared" si="31"/>
        <v>0</v>
      </c>
      <c r="V58" s="139">
        <f t="shared" si="32"/>
        <v>0</v>
      </c>
      <c r="W58" s="75">
        <f t="shared" si="33"/>
        <v>0</v>
      </c>
      <c r="X58" s="75">
        <f t="shared" si="34"/>
        <v>0</v>
      </c>
      <c r="Y58" s="75">
        <f t="shared" si="35"/>
        <v>0</v>
      </c>
    </row>
    <row r="59" spans="1:25" hidden="1">
      <c r="A59" t="s">
        <v>120</v>
      </c>
      <c r="B59" s="75">
        <f t="shared" si="36"/>
        <v>0</v>
      </c>
      <c r="C59" s="75">
        <f t="shared" si="20"/>
        <v>0</v>
      </c>
      <c r="D59" s="75">
        <f t="shared" si="21"/>
        <v>0</v>
      </c>
      <c r="E59" s="75">
        <f t="shared" si="22"/>
        <v>0</v>
      </c>
      <c r="G59" s="75">
        <f t="shared" si="37"/>
        <v>0</v>
      </c>
      <c r="H59" s="75">
        <f t="shared" si="38"/>
        <v>0</v>
      </c>
      <c r="I59" s="75">
        <f t="shared" si="23"/>
        <v>0</v>
      </c>
      <c r="J59" s="75">
        <f t="shared" si="24"/>
        <v>0</v>
      </c>
      <c r="L59" s="139">
        <f t="shared" si="39"/>
        <v>0</v>
      </c>
      <c r="M59" s="75">
        <f t="shared" si="25"/>
        <v>0</v>
      </c>
      <c r="N59" s="75">
        <f t="shared" si="26"/>
        <v>0</v>
      </c>
      <c r="O59" s="75">
        <f t="shared" si="27"/>
        <v>0</v>
      </c>
      <c r="Q59" s="139">
        <f t="shared" si="28"/>
        <v>0</v>
      </c>
      <c r="R59" s="75">
        <f t="shared" si="29"/>
        <v>0</v>
      </c>
      <c r="S59" s="75">
        <f t="shared" si="30"/>
        <v>0</v>
      </c>
      <c r="T59" s="75">
        <f t="shared" si="31"/>
        <v>0</v>
      </c>
      <c r="V59" s="139">
        <f t="shared" si="32"/>
        <v>0</v>
      </c>
      <c r="W59" s="75">
        <f t="shared" si="33"/>
        <v>0</v>
      </c>
      <c r="X59" s="75">
        <f t="shared" si="34"/>
        <v>0</v>
      </c>
      <c r="Y59" s="75">
        <f t="shared" si="35"/>
        <v>0</v>
      </c>
    </row>
    <row r="60" spans="1:25" hidden="1">
      <c r="A60" t="s">
        <v>121</v>
      </c>
      <c r="B60" s="75">
        <f t="shared" si="36"/>
        <v>0</v>
      </c>
      <c r="C60" s="75">
        <f t="shared" si="20"/>
        <v>0</v>
      </c>
      <c r="D60" s="75">
        <f t="shared" si="21"/>
        <v>0</v>
      </c>
      <c r="E60" s="75">
        <f t="shared" si="22"/>
        <v>0</v>
      </c>
      <c r="G60" s="75">
        <f t="shared" si="37"/>
        <v>0</v>
      </c>
      <c r="H60" s="75">
        <f t="shared" si="38"/>
        <v>0</v>
      </c>
      <c r="I60" s="75">
        <f t="shared" si="23"/>
        <v>0</v>
      </c>
      <c r="J60" s="75">
        <f t="shared" si="24"/>
        <v>0</v>
      </c>
      <c r="L60" s="139">
        <f t="shared" si="39"/>
        <v>0</v>
      </c>
      <c r="M60" s="75">
        <f t="shared" si="25"/>
        <v>0</v>
      </c>
      <c r="N60" s="75">
        <f t="shared" si="26"/>
        <v>0</v>
      </c>
      <c r="O60" s="75">
        <f t="shared" si="27"/>
        <v>0</v>
      </c>
      <c r="Q60" s="139">
        <f t="shared" si="28"/>
        <v>0</v>
      </c>
      <c r="R60" s="75">
        <f t="shared" si="29"/>
        <v>0</v>
      </c>
      <c r="S60" s="75">
        <f t="shared" si="30"/>
        <v>0</v>
      </c>
      <c r="T60" s="75">
        <f t="shared" si="31"/>
        <v>0</v>
      </c>
      <c r="V60" s="139">
        <f t="shared" si="32"/>
        <v>0</v>
      </c>
      <c r="W60" s="75">
        <f t="shared" si="33"/>
        <v>0</v>
      </c>
      <c r="X60" s="75">
        <f t="shared" si="34"/>
        <v>0</v>
      </c>
      <c r="Y60" s="75">
        <f t="shared" si="35"/>
        <v>0</v>
      </c>
    </row>
    <row r="61" spans="1:25" hidden="1">
      <c r="A61" t="s">
        <v>122</v>
      </c>
      <c r="B61" s="75">
        <f t="shared" si="36"/>
        <v>0</v>
      </c>
      <c r="C61" s="75">
        <f t="shared" si="20"/>
        <v>0</v>
      </c>
      <c r="D61" s="75">
        <f t="shared" si="21"/>
        <v>0</v>
      </c>
      <c r="E61" s="75">
        <f t="shared" si="22"/>
        <v>0</v>
      </c>
      <c r="G61" s="75">
        <f t="shared" si="37"/>
        <v>0</v>
      </c>
      <c r="H61" s="75">
        <f t="shared" si="38"/>
        <v>0</v>
      </c>
      <c r="I61" s="75">
        <f t="shared" si="23"/>
        <v>0</v>
      </c>
      <c r="J61" s="75">
        <f t="shared" si="24"/>
        <v>0</v>
      </c>
      <c r="L61" s="139">
        <f t="shared" si="39"/>
        <v>0</v>
      </c>
      <c r="M61" s="75">
        <f t="shared" si="25"/>
        <v>0</v>
      </c>
      <c r="N61" s="75">
        <f t="shared" si="26"/>
        <v>0</v>
      </c>
      <c r="O61" s="75">
        <f t="shared" si="27"/>
        <v>0</v>
      </c>
      <c r="Q61" s="139">
        <f t="shared" si="28"/>
        <v>0</v>
      </c>
      <c r="R61" s="139">
        <f t="shared" si="29"/>
        <v>0</v>
      </c>
      <c r="S61" s="139">
        <f t="shared" si="30"/>
        <v>0</v>
      </c>
      <c r="T61" s="139">
        <f t="shared" si="31"/>
        <v>0</v>
      </c>
      <c r="V61" s="139">
        <f t="shared" si="32"/>
        <v>0</v>
      </c>
      <c r="W61" s="75">
        <f t="shared" si="33"/>
        <v>0</v>
      </c>
      <c r="X61" s="75">
        <f t="shared" si="34"/>
        <v>0</v>
      </c>
      <c r="Y61" s="75">
        <f t="shared" si="35"/>
        <v>0</v>
      </c>
    </row>
    <row r="62" spans="1:25" hidden="1">
      <c r="A62" t="s">
        <v>123</v>
      </c>
      <c r="B62" s="75">
        <f t="shared" si="36"/>
        <v>0</v>
      </c>
      <c r="C62" s="75">
        <f t="shared" si="20"/>
        <v>0</v>
      </c>
      <c r="D62" s="75">
        <f t="shared" si="21"/>
        <v>0</v>
      </c>
      <c r="E62" s="75">
        <f t="shared" si="22"/>
        <v>0</v>
      </c>
      <c r="G62" s="75">
        <f t="shared" si="37"/>
        <v>0</v>
      </c>
      <c r="H62" s="139">
        <f t="shared" si="38"/>
        <v>0</v>
      </c>
      <c r="I62" s="139">
        <f t="shared" si="23"/>
        <v>0</v>
      </c>
      <c r="J62" s="139">
        <f t="shared" si="24"/>
        <v>0</v>
      </c>
      <c r="L62" s="139">
        <f t="shared" si="39"/>
        <v>0</v>
      </c>
      <c r="M62" s="75">
        <f t="shared" si="25"/>
        <v>0</v>
      </c>
      <c r="N62" s="75">
        <f t="shared" si="26"/>
        <v>0</v>
      </c>
      <c r="O62" s="75">
        <f t="shared" si="27"/>
        <v>0</v>
      </c>
      <c r="Q62" s="139">
        <f t="shared" si="28"/>
        <v>0</v>
      </c>
      <c r="R62" s="139">
        <f t="shared" si="29"/>
        <v>0</v>
      </c>
      <c r="S62" s="139">
        <f t="shared" si="30"/>
        <v>0</v>
      </c>
      <c r="T62" s="139">
        <f t="shared" si="31"/>
        <v>0</v>
      </c>
      <c r="V62" s="139">
        <f t="shared" si="32"/>
        <v>0</v>
      </c>
      <c r="W62" s="139">
        <f t="shared" si="33"/>
        <v>0</v>
      </c>
      <c r="X62" s="139">
        <f t="shared" si="34"/>
        <v>0</v>
      </c>
      <c r="Y62" s="139">
        <f t="shared" si="35"/>
        <v>0</v>
      </c>
    </row>
    <row r="63" spans="1:25" ht="15.75" hidden="1" thickBot="1">
      <c r="A63" s="76" t="s">
        <v>124</v>
      </c>
      <c r="B63" s="75">
        <f t="shared" si="36"/>
        <v>0</v>
      </c>
      <c r="C63" s="77">
        <f t="shared" si="20"/>
        <v>0</v>
      </c>
      <c r="D63" s="77">
        <f t="shared" si="21"/>
        <v>0</v>
      </c>
      <c r="E63" s="77">
        <f t="shared" si="22"/>
        <v>0</v>
      </c>
      <c r="G63" s="77">
        <f t="shared" si="37"/>
        <v>0</v>
      </c>
      <c r="H63" s="82">
        <f t="shared" si="38"/>
        <v>0</v>
      </c>
      <c r="I63" s="82">
        <f t="shared" si="23"/>
        <v>0</v>
      </c>
      <c r="J63" s="77">
        <f t="shared" si="24"/>
        <v>0</v>
      </c>
      <c r="L63" s="77">
        <f t="shared" si="39"/>
        <v>0</v>
      </c>
      <c r="M63" s="77">
        <f>L63-N63</f>
        <v>0</v>
      </c>
      <c r="N63" s="77">
        <f t="shared" si="26"/>
        <v>0</v>
      </c>
      <c r="O63" s="77">
        <f t="shared" si="27"/>
        <v>0</v>
      </c>
      <c r="Q63" s="77">
        <f t="shared" si="28"/>
        <v>0</v>
      </c>
      <c r="R63" s="77">
        <f>Q63-S63</f>
        <v>0</v>
      </c>
      <c r="S63" s="77">
        <f>T62*$T$8/$T$10</f>
        <v>0</v>
      </c>
      <c r="T63" s="77">
        <f t="shared" si="31"/>
        <v>0</v>
      </c>
      <c r="V63" s="77">
        <f>IF(Y62&gt;0,$Y$11,0)</f>
        <v>0</v>
      </c>
      <c r="W63" s="77">
        <f>V63-X63</f>
        <v>0</v>
      </c>
      <c r="X63" s="77">
        <f>Y62*$Y$8/$Y$10</f>
        <v>0</v>
      </c>
      <c r="Y63" s="77">
        <f t="shared" si="35"/>
        <v>0</v>
      </c>
    </row>
    <row r="64" spans="1:25" hidden="1">
      <c r="A64" s="74" t="s">
        <v>125</v>
      </c>
      <c r="B64" s="78">
        <f>SUM(B52:B63)</f>
        <v>0</v>
      </c>
      <c r="C64" s="78">
        <f>SUM(C52:C63)</f>
        <v>0</v>
      </c>
      <c r="D64" s="78">
        <f>SUM(D52:D63)</f>
        <v>0</v>
      </c>
      <c r="E64" s="78">
        <f>E63</f>
        <v>0</v>
      </c>
      <c r="G64" s="78">
        <f>SUM(G52:G63)</f>
        <v>0</v>
      </c>
      <c r="H64" s="78">
        <f>SUM(H52:H63)</f>
        <v>0</v>
      </c>
      <c r="I64" s="78">
        <f>SUM(I52:I63)</f>
        <v>0</v>
      </c>
      <c r="J64" s="78">
        <f>J63</f>
        <v>0</v>
      </c>
      <c r="L64" s="78">
        <f>SUM(L52:L63)</f>
        <v>0</v>
      </c>
      <c r="M64" s="78">
        <f>SUM(M52:M63)</f>
        <v>0</v>
      </c>
      <c r="N64" s="78">
        <f>SUM(N52:N63)</f>
        <v>0</v>
      </c>
      <c r="O64" s="78">
        <f>O63</f>
        <v>0</v>
      </c>
      <c r="Q64" s="78">
        <f>SUM(Q52:Q63)</f>
        <v>0</v>
      </c>
      <c r="R64" s="78">
        <f>SUM(R52:R63)</f>
        <v>0</v>
      </c>
      <c r="S64" s="78">
        <f>SUM(S52:S63)</f>
        <v>0</v>
      </c>
      <c r="T64" s="78">
        <f>T63</f>
        <v>0</v>
      </c>
      <c r="V64" s="78">
        <f>SUM(V52:V63)</f>
        <v>0</v>
      </c>
      <c r="W64" s="78">
        <f>SUM(W52:W63)</f>
        <v>0</v>
      </c>
      <c r="X64" s="78">
        <f>SUM(X52:X63)</f>
        <v>0</v>
      </c>
      <c r="Y64" s="78">
        <f>Y63</f>
        <v>0</v>
      </c>
    </row>
    <row r="65" spans="1:25" hidden="1">
      <c r="A65" t="s">
        <v>113</v>
      </c>
      <c r="B65" s="75">
        <f>$E$11</f>
        <v>0</v>
      </c>
      <c r="C65" s="75">
        <f>B65-D65</f>
        <v>0</v>
      </c>
      <c r="D65" s="75">
        <f>E63*$E$8/$E$10</f>
        <v>0</v>
      </c>
      <c r="E65" s="75">
        <f>E63-C65</f>
        <v>0</v>
      </c>
      <c r="G65" s="75">
        <f>IF(J64&gt;0,$J$11,0)</f>
        <v>0</v>
      </c>
      <c r="H65" s="75">
        <f>G65-I65</f>
        <v>0</v>
      </c>
      <c r="I65" s="75">
        <f>J63*$J$8/$J$10</f>
        <v>0</v>
      </c>
      <c r="J65" s="75">
        <f>J63-H65</f>
        <v>0</v>
      </c>
      <c r="L65" s="139">
        <f>IF(O64&gt;0,$O$11,0)</f>
        <v>0</v>
      </c>
      <c r="M65" s="75">
        <f>L65-N65</f>
        <v>0</v>
      </c>
      <c r="N65" s="75">
        <f>O63*$O$8/$O$10</f>
        <v>0</v>
      </c>
      <c r="O65" s="75">
        <f>O63-M65</f>
        <v>0</v>
      </c>
      <c r="Q65" s="139">
        <f>IF(T64&gt;0,$T$11,0)</f>
        <v>0</v>
      </c>
      <c r="R65" s="75">
        <f>Q65-S65</f>
        <v>0</v>
      </c>
      <c r="S65" s="75">
        <f>T64*$T$8/$T$10</f>
        <v>0</v>
      </c>
      <c r="T65" s="75">
        <f>T63-R65</f>
        <v>0</v>
      </c>
      <c r="V65" s="139">
        <f>IF(Y64&gt;0,$Y$11,0)</f>
        <v>0</v>
      </c>
      <c r="W65" s="75">
        <f>V65-X65</f>
        <v>0</v>
      </c>
      <c r="X65" s="75">
        <f>Y64*$Y$8/$Y$10</f>
        <v>0</v>
      </c>
      <c r="Y65" s="75">
        <f>Y63-W65</f>
        <v>0</v>
      </c>
    </row>
    <row r="66" spans="1:25" hidden="1">
      <c r="A66" t="s">
        <v>114</v>
      </c>
      <c r="B66" s="75">
        <f>IF(E65&gt;0,$E$11,0)</f>
        <v>0</v>
      </c>
      <c r="C66" s="75">
        <f t="shared" ref="C66:C76" si="40">B66-D66</f>
        <v>0</v>
      </c>
      <c r="D66" s="75">
        <f t="shared" ref="D66:D76" si="41">E65*$E$8/$E$10</f>
        <v>0</v>
      </c>
      <c r="E66" s="75">
        <f t="shared" ref="E66:E76" si="42">IF(E65&gt;0,E65-C66,0)</f>
        <v>0</v>
      </c>
      <c r="G66" s="75">
        <f>IF(J65&gt;0,$J$11,0)</f>
        <v>0</v>
      </c>
      <c r="H66" s="75">
        <f>G66-I66</f>
        <v>0</v>
      </c>
      <c r="I66" s="75">
        <f t="shared" ref="I66:I76" si="43">J65*$J$8/$J$10</f>
        <v>0</v>
      </c>
      <c r="J66" s="75">
        <f t="shared" ref="J66:J76" si="44">IF(J65&gt;0,J65-H66,0)</f>
        <v>0</v>
      </c>
      <c r="L66" s="139">
        <f>IF(O65&gt;0,$O$11,0)</f>
        <v>0</v>
      </c>
      <c r="M66" s="75">
        <f t="shared" ref="M66:M75" si="45">L66-N66</f>
        <v>0</v>
      </c>
      <c r="N66" s="75">
        <f t="shared" ref="N66:N76" si="46">O65*$O$8/$O$10</f>
        <v>0</v>
      </c>
      <c r="O66" s="75">
        <f t="shared" ref="O66:O76" si="47">IF(O65&gt;0,O65-M66,0)</f>
        <v>0</v>
      </c>
      <c r="Q66" s="139">
        <f t="shared" ref="Q66:Q76" si="48">IF(T65&gt;0,$T$11,0)</f>
        <v>0</v>
      </c>
      <c r="R66" s="75">
        <f t="shared" ref="R66:R75" si="49">Q66-S66</f>
        <v>0</v>
      </c>
      <c r="S66" s="75">
        <f t="shared" ref="S66:S75" si="50">T65*$T$8/$T$10</f>
        <v>0</v>
      </c>
      <c r="T66" s="75">
        <f t="shared" ref="T66:T76" si="51">IF(T65&gt;0,T65-R66,0)</f>
        <v>0</v>
      </c>
      <c r="V66" s="139">
        <f t="shared" ref="V66:V75" si="52">IF(Y65&gt;0,$Y$11,0)</f>
        <v>0</v>
      </c>
      <c r="W66" s="75">
        <f t="shared" ref="W66:W75" si="53">V66-X66</f>
        <v>0</v>
      </c>
      <c r="X66" s="75">
        <f t="shared" ref="X66:X75" si="54">Y65*$Y$8/$Y$10</f>
        <v>0</v>
      </c>
      <c r="Y66" s="75">
        <f t="shared" ref="Y66:Y76" si="55">IF(Y65&gt;0,Y65-W66,0)</f>
        <v>0</v>
      </c>
    </row>
    <row r="67" spans="1:25" hidden="1">
      <c r="A67" t="s">
        <v>115</v>
      </c>
      <c r="B67" s="75">
        <f t="shared" ref="B67:B76" si="56">IF(E66&gt;0,$E$11,0)</f>
        <v>0</v>
      </c>
      <c r="C67" s="75">
        <f t="shared" si="40"/>
        <v>0</v>
      </c>
      <c r="D67" s="75">
        <f t="shared" si="41"/>
        <v>0</v>
      </c>
      <c r="E67" s="75">
        <f t="shared" si="42"/>
        <v>0</v>
      </c>
      <c r="G67" s="75">
        <f t="shared" ref="G67:G76" si="57">IF(J66&gt;0,$J$11,0)</f>
        <v>0</v>
      </c>
      <c r="H67" s="75">
        <f t="shared" ref="H67:H76" si="58">G67-I67</f>
        <v>0</v>
      </c>
      <c r="I67" s="75">
        <f t="shared" si="43"/>
        <v>0</v>
      </c>
      <c r="J67" s="75">
        <f t="shared" si="44"/>
        <v>0</v>
      </c>
      <c r="L67" s="139">
        <f t="shared" ref="L67:L76" si="59">IF(O66&gt;0,$O$11,0)</f>
        <v>0</v>
      </c>
      <c r="M67" s="75">
        <f t="shared" si="45"/>
        <v>0</v>
      </c>
      <c r="N67" s="75">
        <f t="shared" si="46"/>
        <v>0</v>
      </c>
      <c r="O67" s="75">
        <f t="shared" si="47"/>
        <v>0</v>
      </c>
      <c r="Q67" s="139">
        <f t="shared" si="48"/>
        <v>0</v>
      </c>
      <c r="R67" s="75">
        <f t="shared" si="49"/>
        <v>0</v>
      </c>
      <c r="S67" s="75">
        <f t="shared" si="50"/>
        <v>0</v>
      </c>
      <c r="T67" s="75">
        <f t="shared" si="51"/>
        <v>0</v>
      </c>
      <c r="V67" s="139">
        <f t="shared" si="52"/>
        <v>0</v>
      </c>
      <c r="W67" s="75">
        <f t="shared" si="53"/>
        <v>0</v>
      </c>
      <c r="X67" s="75">
        <f t="shared" si="54"/>
        <v>0</v>
      </c>
      <c r="Y67" s="75">
        <f t="shared" si="55"/>
        <v>0</v>
      </c>
    </row>
    <row r="68" spans="1:25" hidden="1">
      <c r="A68" t="s">
        <v>116</v>
      </c>
      <c r="B68" s="75">
        <f t="shared" si="56"/>
        <v>0</v>
      </c>
      <c r="C68" s="75">
        <f t="shared" si="40"/>
        <v>0</v>
      </c>
      <c r="D68" s="75">
        <f t="shared" si="41"/>
        <v>0</v>
      </c>
      <c r="E68" s="75">
        <f t="shared" si="42"/>
        <v>0</v>
      </c>
      <c r="G68" s="75">
        <f t="shared" si="57"/>
        <v>0</v>
      </c>
      <c r="H68" s="75">
        <f t="shared" si="58"/>
        <v>0</v>
      </c>
      <c r="I68" s="75">
        <f t="shared" si="43"/>
        <v>0</v>
      </c>
      <c r="J68" s="75">
        <f t="shared" si="44"/>
        <v>0</v>
      </c>
      <c r="L68" s="139">
        <f t="shared" si="59"/>
        <v>0</v>
      </c>
      <c r="M68" s="75">
        <f t="shared" si="45"/>
        <v>0</v>
      </c>
      <c r="N68" s="75">
        <f t="shared" si="46"/>
        <v>0</v>
      </c>
      <c r="O68" s="75">
        <f t="shared" si="47"/>
        <v>0</v>
      </c>
      <c r="Q68" s="139">
        <f t="shared" si="48"/>
        <v>0</v>
      </c>
      <c r="R68" s="75">
        <f t="shared" si="49"/>
        <v>0</v>
      </c>
      <c r="S68" s="75">
        <f t="shared" si="50"/>
        <v>0</v>
      </c>
      <c r="T68" s="75">
        <f t="shared" si="51"/>
        <v>0</v>
      </c>
      <c r="V68" s="139">
        <f t="shared" si="52"/>
        <v>0</v>
      </c>
      <c r="W68" s="75">
        <f t="shared" si="53"/>
        <v>0</v>
      </c>
      <c r="X68" s="75">
        <f t="shared" si="54"/>
        <v>0</v>
      </c>
      <c r="Y68" s="75">
        <f t="shared" si="55"/>
        <v>0</v>
      </c>
    </row>
    <row r="69" spans="1:25" hidden="1">
      <c r="A69" t="s">
        <v>117</v>
      </c>
      <c r="B69" s="75">
        <f t="shared" si="56"/>
        <v>0</v>
      </c>
      <c r="C69" s="75">
        <f t="shared" si="40"/>
        <v>0</v>
      </c>
      <c r="D69" s="75">
        <f t="shared" si="41"/>
        <v>0</v>
      </c>
      <c r="E69" s="75">
        <f t="shared" si="42"/>
        <v>0</v>
      </c>
      <c r="G69" s="75">
        <f t="shared" si="57"/>
        <v>0</v>
      </c>
      <c r="H69" s="75">
        <f t="shared" si="58"/>
        <v>0</v>
      </c>
      <c r="I69" s="75">
        <f t="shared" si="43"/>
        <v>0</v>
      </c>
      <c r="J69" s="75">
        <f t="shared" si="44"/>
        <v>0</v>
      </c>
      <c r="L69" s="139">
        <f t="shared" si="59"/>
        <v>0</v>
      </c>
      <c r="M69" s="75">
        <f t="shared" si="45"/>
        <v>0</v>
      </c>
      <c r="N69" s="75">
        <f t="shared" si="46"/>
        <v>0</v>
      </c>
      <c r="O69" s="75">
        <f t="shared" si="47"/>
        <v>0</v>
      </c>
      <c r="Q69" s="139">
        <f t="shared" si="48"/>
        <v>0</v>
      </c>
      <c r="R69" s="75">
        <f t="shared" si="49"/>
        <v>0</v>
      </c>
      <c r="S69" s="75">
        <f t="shared" si="50"/>
        <v>0</v>
      </c>
      <c r="T69" s="75">
        <f t="shared" si="51"/>
        <v>0</v>
      </c>
      <c r="V69" s="139">
        <f t="shared" si="52"/>
        <v>0</v>
      </c>
      <c r="W69" s="75">
        <f t="shared" si="53"/>
        <v>0</v>
      </c>
      <c r="X69" s="75">
        <f t="shared" si="54"/>
        <v>0</v>
      </c>
      <c r="Y69" s="75">
        <f t="shared" si="55"/>
        <v>0</v>
      </c>
    </row>
    <row r="70" spans="1:25" hidden="1">
      <c r="A70" t="s">
        <v>118</v>
      </c>
      <c r="B70" s="75">
        <f t="shared" si="56"/>
        <v>0</v>
      </c>
      <c r="C70" s="75">
        <f t="shared" si="40"/>
        <v>0</v>
      </c>
      <c r="D70" s="75">
        <f t="shared" si="41"/>
        <v>0</v>
      </c>
      <c r="E70" s="75">
        <f t="shared" si="42"/>
        <v>0</v>
      </c>
      <c r="G70" s="75">
        <f t="shared" si="57"/>
        <v>0</v>
      </c>
      <c r="H70" s="75">
        <f t="shared" si="58"/>
        <v>0</v>
      </c>
      <c r="I70" s="75">
        <f t="shared" si="43"/>
        <v>0</v>
      </c>
      <c r="J70" s="75">
        <f t="shared" si="44"/>
        <v>0</v>
      </c>
      <c r="L70" s="139">
        <f t="shared" si="59"/>
        <v>0</v>
      </c>
      <c r="M70" s="75">
        <f t="shared" si="45"/>
        <v>0</v>
      </c>
      <c r="N70" s="75">
        <f t="shared" si="46"/>
        <v>0</v>
      </c>
      <c r="O70" s="75">
        <f t="shared" si="47"/>
        <v>0</v>
      </c>
      <c r="Q70" s="139">
        <f t="shared" si="48"/>
        <v>0</v>
      </c>
      <c r="R70" s="75">
        <f t="shared" si="49"/>
        <v>0</v>
      </c>
      <c r="S70" s="75">
        <f t="shared" si="50"/>
        <v>0</v>
      </c>
      <c r="T70" s="75">
        <f t="shared" si="51"/>
        <v>0</v>
      </c>
      <c r="V70" s="139">
        <f t="shared" si="52"/>
        <v>0</v>
      </c>
      <c r="W70" s="75">
        <f t="shared" si="53"/>
        <v>0</v>
      </c>
      <c r="X70" s="75">
        <f t="shared" si="54"/>
        <v>0</v>
      </c>
      <c r="Y70" s="75">
        <f t="shared" si="55"/>
        <v>0</v>
      </c>
    </row>
    <row r="71" spans="1:25" hidden="1">
      <c r="A71" t="s">
        <v>119</v>
      </c>
      <c r="B71" s="75">
        <f t="shared" si="56"/>
        <v>0</v>
      </c>
      <c r="C71" s="75">
        <f t="shared" si="40"/>
        <v>0</v>
      </c>
      <c r="D71" s="75">
        <f t="shared" si="41"/>
        <v>0</v>
      </c>
      <c r="E71" s="75">
        <f t="shared" si="42"/>
        <v>0</v>
      </c>
      <c r="G71" s="75">
        <f t="shared" si="57"/>
        <v>0</v>
      </c>
      <c r="H71" s="75">
        <f t="shared" si="58"/>
        <v>0</v>
      </c>
      <c r="I71" s="75">
        <f t="shared" si="43"/>
        <v>0</v>
      </c>
      <c r="J71" s="75">
        <f t="shared" si="44"/>
        <v>0</v>
      </c>
      <c r="L71" s="139">
        <f t="shared" si="59"/>
        <v>0</v>
      </c>
      <c r="M71" s="75">
        <f t="shared" si="45"/>
        <v>0</v>
      </c>
      <c r="N71" s="75">
        <f t="shared" si="46"/>
        <v>0</v>
      </c>
      <c r="O71" s="75">
        <f t="shared" si="47"/>
        <v>0</v>
      </c>
      <c r="Q71" s="139">
        <f t="shared" si="48"/>
        <v>0</v>
      </c>
      <c r="R71" s="75">
        <f t="shared" si="49"/>
        <v>0</v>
      </c>
      <c r="S71" s="75">
        <f t="shared" si="50"/>
        <v>0</v>
      </c>
      <c r="T71" s="75">
        <f t="shared" si="51"/>
        <v>0</v>
      </c>
      <c r="V71" s="139">
        <f t="shared" si="52"/>
        <v>0</v>
      </c>
      <c r="W71" s="75">
        <f t="shared" si="53"/>
        <v>0</v>
      </c>
      <c r="X71" s="75">
        <f t="shared" si="54"/>
        <v>0</v>
      </c>
      <c r="Y71" s="75">
        <f t="shared" si="55"/>
        <v>0</v>
      </c>
    </row>
    <row r="72" spans="1:25" hidden="1">
      <c r="A72" t="s">
        <v>120</v>
      </c>
      <c r="B72" s="75">
        <f t="shared" si="56"/>
        <v>0</v>
      </c>
      <c r="C72" s="75">
        <f t="shared" si="40"/>
        <v>0</v>
      </c>
      <c r="D72" s="75">
        <f t="shared" si="41"/>
        <v>0</v>
      </c>
      <c r="E72" s="75">
        <f t="shared" si="42"/>
        <v>0</v>
      </c>
      <c r="G72" s="75">
        <f t="shared" si="57"/>
        <v>0</v>
      </c>
      <c r="H72" s="75">
        <f t="shared" si="58"/>
        <v>0</v>
      </c>
      <c r="I72" s="75">
        <f t="shared" si="43"/>
        <v>0</v>
      </c>
      <c r="J72" s="75">
        <f t="shared" si="44"/>
        <v>0</v>
      </c>
      <c r="L72" s="139">
        <f t="shared" si="59"/>
        <v>0</v>
      </c>
      <c r="M72" s="75">
        <f t="shared" si="45"/>
        <v>0</v>
      </c>
      <c r="N72" s="75">
        <f t="shared" si="46"/>
        <v>0</v>
      </c>
      <c r="O72" s="75">
        <f t="shared" si="47"/>
        <v>0</v>
      </c>
      <c r="Q72" s="139">
        <f t="shared" si="48"/>
        <v>0</v>
      </c>
      <c r="R72" s="75">
        <f t="shared" si="49"/>
        <v>0</v>
      </c>
      <c r="S72" s="75">
        <f t="shared" si="50"/>
        <v>0</v>
      </c>
      <c r="T72" s="75">
        <f t="shared" si="51"/>
        <v>0</v>
      </c>
      <c r="V72" s="139">
        <f t="shared" si="52"/>
        <v>0</v>
      </c>
      <c r="W72" s="75">
        <f t="shared" si="53"/>
        <v>0</v>
      </c>
      <c r="X72" s="75">
        <f t="shared" si="54"/>
        <v>0</v>
      </c>
      <c r="Y72" s="75">
        <f t="shared" si="55"/>
        <v>0</v>
      </c>
    </row>
    <row r="73" spans="1:25" hidden="1">
      <c r="A73" t="s">
        <v>121</v>
      </c>
      <c r="B73" s="75">
        <f t="shared" si="56"/>
        <v>0</v>
      </c>
      <c r="C73" s="75">
        <f t="shared" si="40"/>
        <v>0</v>
      </c>
      <c r="D73" s="75">
        <f t="shared" si="41"/>
        <v>0</v>
      </c>
      <c r="E73" s="75">
        <f t="shared" si="42"/>
        <v>0</v>
      </c>
      <c r="G73" s="75">
        <f t="shared" si="57"/>
        <v>0</v>
      </c>
      <c r="H73" s="75">
        <f t="shared" si="58"/>
        <v>0</v>
      </c>
      <c r="I73" s="75">
        <f t="shared" si="43"/>
        <v>0</v>
      </c>
      <c r="J73" s="75">
        <f t="shared" si="44"/>
        <v>0</v>
      </c>
      <c r="L73" s="139">
        <f t="shared" si="59"/>
        <v>0</v>
      </c>
      <c r="M73" s="75">
        <f t="shared" si="45"/>
        <v>0</v>
      </c>
      <c r="N73" s="75">
        <f t="shared" si="46"/>
        <v>0</v>
      </c>
      <c r="O73" s="75">
        <f t="shared" si="47"/>
        <v>0</v>
      </c>
      <c r="Q73" s="139">
        <f t="shared" si="48"/>
        <v>0</v>
      </c>
      <c r="R73" s="75">
        <f t="shared" si="49"/>
        <v>0</v>
      </c>
      <c r="S73" s="75">
        <f t="shared" si="50"/>
        <v>0</v>
      </c>
      <c r="T73" s="75">
        <f t="shared" si="51"/>
        <v>0</v>
      </c>
      <c r="V73" s="139">
        <f t="shared" si="52"/>
        <v>0</v>
      </c>
      <c r="W73" s="75">
        <f t="shared" si="53"/>
        <v>0</v>
      </c>
      <c r="X73" s="75">
        <f t="shared" si="54"/>
        <v>0</v>
      </c>
      <c r="Y73" s="75">
        <f t="shared" si="55"/>
        <v>0</v>
      </c>
    </row>
    <row r="74" spans="1:25" hidden="1">
      <c r="A74" t="s">
        <v>122</v>
      </c>
      <c r="B74" s="75">
        <f t="shared" si="56"/>
        <v>0</v>
      </c>
      <c r="C74" s="75">
        <f t="shared" si="40"/>
        <v>0</v>
      </c>
      <c r="D74" s="75">
        <f t="shared" si="41"/>
        <v>0</v>
      </c>
      <c r="E74" s="75">
        <f t="shared" si="42"/>
        <v>0</v>
      </c>
      <c r="G74" s="75">
        <f t="shared" si="57"/>
        <v>0</v>
      </c>
      <c r="H74" s="75">
        <f t="shared" si="58"/>
        <v>0</v>
      </c>
      <c r="I74" s="75">
        <f t="shared" si="43"/>
        <v>0</v>
      </c>
      <c r="J74" s="75">
        <f t="shared" si="44"/>
        <v>0</v>
      </c>
      <c r="L74" s="139">
        <f t="shared" si="59"/>
        <v>0</v>
      </c>
      <c r="M74" s="75">
        <f t="shared" si="45"/>
        <v>0</v>
      </c>
      <c r="N74" s="75">
        <f t="shared" si="46"/>
        <v>0</v>
      </c>
      <c r="O74" s="75">
        <f t="shared" si="47"/>
        <v>0</v>
      </c>
      <c r="Q74" s="139">
        <f t="shared" si="48"/>
        <v>0</v>
      </c>
      <c r="R74" s="75">
        <f t="shared" si="49"/>
        <v>0</v>
      </c>
      <c r="S74" s="75">
        <f t="shared" si="50"/>
        <v>0</v>
      </c>
      <c r="T74" s="75">
        <f t="shared" si="51"/>
        <v>0</v>
      </c>
      <c r="V74" s="139">
        <f t="shared" si="52"/>
        <v>0</v>
      </c>
      <c r="W74" s="75">
        <f t="shared" si="53"/>
        <v>0</v>
      </c>
      <c r="X74" s="75">
        <f t="shared" si="54"/>
        <v>0</v>
      </c>
      <c r="Y74" s="75">
        <f t="shared" si="55"/>
        <v>0</v>
      </c>
    </row>
    <row r="75" spans="1:25" hidden="1">
      <c r="A75" t="s">
        <v>123</v>
      </c>
      <c r="B75" s="75">
        <f t="shared" si="56"/>
        <v>0</v>
      </c>
      <c r="C75" s="75">
        <f t="shared" si="40"/>
        <v>0</v>
      </c>
      <c r="D75" s="75">
        <f t="shared" si="41"/>
        <v>0</v>
      </c>
      <c r="E75" s="75">
        <f t="shared" si="42"/>
        <v>0</v>
      </c>
      <c r="G75" s="75">
        <f t="shared" si="57"/>
        <v>0</v>
      </c>
      <c r="H75" s="75">
        <f t="shared" si="58"/>
        <v>0</v>
      </c>
      <c r="I75" s="75">
        <f t="shared" si="43"/>
        <v>0</v>
      </c>
      <c r="J75" s="75">
        <f t="shared" si="44"/>
        <v>0</v>
      </c>
      <c r="L75" s="139">
        <f t="shared" si="59"/>
        <v>0</v>
      </c>
      <c r="M75" s="75">
        <f t="shared" si="45"/>
        <v>0</v>
      </c>
      <c r="N75" s="75">
        <f t="shared" si="46"/>
        <v>0</v>
      </c>
      <c r="O75" s="75">
        <f t="shared" si="47"/>
        <v>0</v>
      </c>
      <c r="Q75" s="139">
        <f t="shared" si="48"/>
        <v>0</v>
      </c>
      <c r="R75" s="75">
        <f t="shared" si="49"/>
        <v>0</v>
      </c>
      <c r="S75" s="75">
        <f t="shared" si="50"/>
        <v>0</v>
      </c>
      <c r="T75" s="75">
        <f t="shared" si="51"/>
        <v>0</v>
      </c>
      <c r="V75" s="139">
        <f t="shared" si="52"/>
        <v>0</v>
      </c>
      <c r="W75" s="139">
        <f t="shared" si="53"/>
        <v>0</v>
      </c>
      <c r="X75" s="139">
        <f t="shared" si="54"/>
        <v>0</v>
      </c>
      <c r="Y75" s="139">
        <f t="shared" si="55"/>
        <v>0</v>
      </c>
    </row>
    <row r="76" spans="1:25" ht="15.75" hidden="1" thickBot="1">
      <c r="A76" s="76" t="s">
        <v>124</v>
      </c>
      <c r="B76" s="77">
        <f t="shared" si="56"/>
        <v>0</v>
      </c>
      <c r="C76" s="77">
        <f t="shared" si="40"/>
        <v>0</v>
      </c>
      <c r="D76" s="77">
        <f t="shared" si="41"/>
        <v>0</v>
      </c>
      <c r="E76" s="77">
        <f t="shared" si="42"/>
        <v>0</v>
      </c>
      <c r="G76" s="77">
        <f t="shared" si="57"/>
        <v>0</v>
      </c>
      <c r="H76" s="77">
        <f t="shared" si="58"/>
        <v>0</v>
      </c>
      <c r="I76" s="77">
        <f t="shared" si="43"/>
        <v>0</v>
      </c>
      <c r="J76" s="77">
        <f t="shared" si="44"/>
        <v>0</v>
      </c>
      <c r="L76" s="77">
        <f t="shared" si="59"/>
        <v>0</v>
      </c>
      <c r="M76" s="77">
        <f>L76-N76</f>
        <v>0</v>
      </c>
      <c r="N76" s="77">
        <f t="shared" si="46"/>
        <v>0</v>
      </c>
      <c r="O76" s="77">
        <f t="shared" si="47"/>
        <v>0</v>
      </c>
      <c r="Q76" s="77">
        <f t="shared" si="48"/>
        <v>0</v>
      </c>
      <c r="R76" s="77">
        <f>Q76-S76</f>
        <v>0</v>
      </c>
      <c r="S76" s="77">
        <f>T75*$T$8/$T$10</f>
        <v>0</v>
      </c>
      <c r="T76" s="77">
        <f t="shared" si="51"/>
        <v>0</v>
      </c>
      <c r="V76" s="77">
        <f>IF(Y75&gt;0,$Y$11,0)</f>
        <v>0</v>
      </c>
      <c r="W76" s="77">
        <f>V76-X76</f>
        <v>0</v>
      </c>
      <c r="X76" s="77">
        <f>Y75*$Y$8/$Y$10</f>
        <v>0</v>
      </c>
      <c r="Y76" s="77">
        <f t="shared" si="55"/>
        <v>0</v>
      </c>
    </row>
    <row r="77" spans="1:25" hidden="1">
      <c r="A77" s="74" t="s">
        <v>126</v>
      </c>
      <c r="B77" s="78">
        <f>SUM(B65:B76)</f>
        <v>0</v>
      </c>
      <c r="C77" s="78">
        <f>SUM(C65:C76)</f>
        <v>0</v>
      </c>
      <c r="D77" s="78">
        <f>SUM(D65:D76)</f>
        <v>0</v>
      </c>
      <c r="E77" s="78">
        <f>E76</f>
        <v>0</v>
      </c>
      <c r="G77" s="78">
        <f>SUM(G65:G76)</f>
        <v>0</v>
      </c>
      <c r="H77" s="78">
        <f>SUM(H65:H76)</f>
        <v>0</v>
      </c>
      <c r="I77" s="78">
        <f>SUM(I65:I76)</f>
        <v>0</v>
      </c>
      <c r="J77" s="78">
        <f>J76</f>
        <v>0</v>
      </c>
      <c r="L77" s="78">
        <f>SUM(L65:L76)</f>
        <v>0</v>
      </c>
      <c r="M77" s="78">
        <f>SUM(M65:M76)</f>
        <v>0</v>
      </c>
      <c r="N77" s="78">
        <f>SUM(N65:N76)</f>
        <v>0</v>
      </c>
      <c r="O77" s="78">
        <f>O76</f>
        <v>0</v>
      </c>
      <c r="Q77" s="78">
        <f>SUM(Q65:Q76)</f>
        <v>0</v>
      </c>
      <c r="R77" s="78">
        <f>SUM(R65:R76)</f>
        <v>0</v>
      </c>
      <c r="S77" s="78">
        <f>SUM(S65:S76)</f>
        <v>0</v>
      </c>
      <c r="T77" s="78">
        <f>T76</f>
        <v>0</v>
      </c>
      <c r="V77" s="78">
        <f>SUM(V65:V76)</f>
        <v>0</v>
      </c>
      <c r="W77" s="78">
        <f>SUM(W65:W76)</f>
        <v>0</v>
      </c>
      <c r="X77" s="78">
        <f>SUM(X65:X76)</f>
        <v>0</v>
      </c>
      <c r="Y77" s="78">
        <f>Y76</f>
        <v>0</v>
      </c>
    </row>
  </sheetData>
  <mergeCells count="4">
    <mergeCell ref="U4:U5"/>
    <mergeCell ref="A3:E3"/>
    <mergeCell ref="B20:F20"/>
    <mergeCell ref="B28:F28"/>
  </mergeCells>
  <pageMargins left="0.7" right="0.7" top="2.12" bottom="0.75" header="0.58299868766404195" footer="0.3"/>
  <pageSetup scale="82" orientation="landscape" verticalDpi="300" r:id="rId1"/>
  <headerFooter differentFirst="1">
    <oddFooter>&amp;LMonthly Budget Worksheet
&amp;A&amp;CThe Carrot Project, www.thecarrotproject.org&amp;R&amp;P</oddFooter>
    <firstFooter>&amp;LMonthly Budget Worksheet
&amp;A&amp;CThe Carrot Project 
www.thecarrotproject.org&amp;R&amp;P</firstFooter>
  </headerFooter>
  <colBreaks count="2" manualBreakCount="2">
    <brk id="6" max="1048575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22"/>
  <sheetViews>
    <sheetView view="pageLayout" zoomScaleNormal="100" workbookViewId="0">
      <selection activeCell="C21" sqref="C21"/>
    </sheetView>
  </sheetViews>
  <sheetFormatPr defaultRowHeight="15"/>
  <cols>
    <col min="1" max="1" width="47" customWidth="1"/>
    <col min="2" max="2" width="13.140625" bestFit="1" customWidth="1"/>
  </cols>
  <sheetData>
    <row r="1" spans="1:2" ht="15.75">
      <c r="A1" s="195" t="s">
        <v>218</v>
      </c>
    </row>
    <row r="2" spans="1:2" ht="15.75">
      <c r="A2" s="195" t="s">
        <v>219</v>
      </c>
    </row>
    <row r="3" spans="1:2" ht="15.75">
      <c r="A3" s="196"/>
    </row>
    <row r="4" spans="1:2" ht="16.5" thickBot="1">
      <c r="A4" s="196"/>
    </row>
    <row r="5" spans="1:2" ht="30" customHeight="1" thickBot="1">
      <c r="A5" s="197" t="s">
        <v>67</v>
      </c>
      <c r="B5" s="198">
        <f>'Cash Based P&amp;L'!Q94</f>
        <v>0</v>
      </c>
    </row>
    <row r="6" spans="1:2" ht="30" customHeight="1">
      <c r="A6" s="199" t="s">
        <v>220</v>
      </c>
      <c r="B6" s="200">
        <f>'Cash Based P&amp;L'!Q92</f>
        <v>0</v>
      </c>
    </row>
    <row r="7" spans="1:2" ht="30" customHeight="1" thickBot="1">
      <c r="A7" s="201" t="s">
        <v>221</v>
      </c>
      <c r="B7" s="202">
        <f>'Cash Flow '!N7</f>
        <v>0</v>
      </c>
    </row>
    <row r="8" spans="1:2" ht="30" customHeight="1" thickBot="1">
      <c r="A8" s="203" t="s">
        <v>222</v>
      </c>
      <c r="B8" s="202">
        <f>SUM(B5:B6)</f>
        <v>0</v>
      </c>
    </row>
    <row r="9" spans="1:2" ht="30" customHeight="1" thickBot="1">
      <c r="A9" s="201" t="s">
        <v>223</v>
      </c>
      <c r="B9" s="202">
        <v>0</v>
      </c>
    </row>
    <row r="10" spans="1:2" ht="30" customHeight="1" thickBot="1">
      <c r="A10" s="201" t="s">
        <v>224</v>
      </c>
      <c r="B10" s="202">
        <v>0</v>
      </c>
    </row>
    <row r="11" spans="1:2" ht="30" customHeight="1" thickBot="1">
      <c r="A11" s="204" t="s">
        <v>225</v>
      </c>
      <c r="B11" s="202">
        <v>0</v>
      </c>
    </row>
    <row r="12" spans="1:2" ht="30" customHeight="1" thickBot="1">
      <c r="A12" s="203" t="s">
        <v>226</v>
      </c>
      <c r="B12" s="202">
        <f>SUM(B8:B11)</f>
        <v>0</v>
      </c>
    </row>
    <row r="13" spans="1:2" ht="30" customHeight="1" thickBot="1">
      <c r="A13" s="203"/>
      <c r="B13" s="202"/>
    </row>
    <row r="14" spans="1:2" ht="30" customHeight="1" thickBot="1">
      <c r="A14" s="201" t="s">
        <v>227</v>
      </c>
      <c r="B14" s="202">
        <f>'Debt Service'!E22</f>
        <v>0</v>
      </c>
    </row>
    <row r="15" spans="1:2" ht="30" customHeight="1" thickBot="1">
      <c r="A15" s="201" t="s">
        <v>228</v>
      </c>
      <c r="B15" s="202">
        <f>'Debt Service'!E24</f>
        <v>0</v>
      </c>
    </row>
    <row r="16" spans="1:2" ht="30" customHeight="1" thickBot="1">
      <c r="A16" s="203" t="s">
        <v>229</v>
      </c>
      <c r="B16" s="202">
        <f>'Debt Service'!E23</f>
        <v>0</v>
      </c>
    </row>
    <row r="17" spans="1:2" ht="30" customHeight="1" thickBot="1">
      <c r="A17" s="201" t="s">
        <v>230</v>
      </c>
      <c r="B17" s="202">
        <f>SUM(B14:B16)</f>
        <v>0</v>
      </c>
    </row>
    <row r="18" spans="1:2" ht="30" customHeight="1" thickBot="1">
      <c r="A18" s="203"/>
      <c r="B18" s="202"/>
    </row>
    <row r="19" spans="1:2" ht="30" customHeight="1">
      <c r="A19" s="219" t="s">
        <v>231</v>
      </c>
      <c r="B19" s="221" t="e">
        <f>B8/B17</f>
        <v>#DIV/0!</v>
      </c>
    </row>
    <row r="20" spans="1:2" ht="30" customHeight="1" thickBot="1">
      <c r="A20" s="220"/>
      <c r="B20" s="222"/>
    </row>
    <row r="21" spans="1:2" ht="30" customHeight="1">
      <c r="A21" s="196"/>
    </row>
    <row r="22" spans="1:2" ht="15.75">
      <c r="A22" s="205"/>
    </row>
  </sheetData>
  <mergeCells count="2">
    <mergeCell ref="A19:A20"/>
    <mergeCell ref="B19:B20"/>
  </mergeCells>
  <pageMargins left="0.7" right="0.7" top="2.12" bottom="0.75" header="0.58299868766404195" footer="0.3"/>
  <pageSetup orientation="portrait" verticalDpi="300" r:id="rId1"/>
  <headerFooter>
    <oddFooter>&amp;LMonthly Budget Worksheet
&amp;A&amp;CThe Carrot Project
www.thecarrotproject.org&amp;R&amp;P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Cash Based P&amp;L</vt:lpstr>
      <vt:lpstr>Balance Sheet</vt:lpstr>
      <vt:lpstr>Cash Flow </vt:lpstr>
      <vt:lpstr>Debt Service</vt:lpstr>
      <vt:lpstr>Debt Service Calculation</vt:lpstr>
      <vt:lpstr>'Balance Sheet'!Print_Area</vt:lpstr>
      <vt:lpstr>'Cash Based P&amp;L'!Print_Area</vt:lpstr>
      <vt:lpstr>'Cash Based P&amp;L'!Print_Titles</vt:lpstr>
      <vt:lpstr>'Cash Flow 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Shanks</dc:creator>
  <cp:lastModifiedBy>Luke strzegowski</cp:lastModifiedBy>
  <cp:lastPrinted>2011-06-17T16:37:00Z</cp:lastPrinted>
  <dcterms:created xsi:type="dcterms:W3CDTF">2010-09-30T12:56:25Z</dcterms:created>
  <dcterms:modified xsi:type="dcterms:W3CDTF">2011-06-17T16:37:11Z</dcterms:modified>
</cp:coreProperties>
</file>