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Dropbox\Dropbox\Cambridge College\case studies Mod. 2\"/>
    </mc:Choice>
  </mc:AlternateContent>
  <bookViews>
    <workbookView xWindow="495" yWindow="1335" windowWidth="26745" windowHeight="15015"/>
  </bookViews>
  <sheets>
    <sheet name="Simple Cash Flow " sheetId="1" r:id="rId1"/>
    <sheet name="Balance Sheeet at Loan " sheetId="3" r:id="rId2"/>
    <sheet name="Sources and Uses " sheetId="2" r:id="rId3"/>
  </sheets>
  <definedNames>
    <definedName name="_xlnm.Print_Area" localSheetId="1">'Balance Sheeet at Loan '!$A$1:$E$30</definedName>
    <definedName name="_xlnm.Print_Area" localSheetId="0">'Simple Cash Flow '!$A$1:$P$64</definedName>
    <definedName name="_xlnm.Print_Area" localSheetId="2">'Sources and Uses '!$A$1:$H$47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3" l="1"/>
  <c r="E23" i="3"/>
  <c r="E25" i="3" s="1"/>
  <c r="E14" i="3"/>
  <c r="B14" i="3"/>
  <c r="B29" i="3" l="1"/>
  <c r="E27" i="3" s="1"/>
  <c r="E29" i="3" s="1"/>
  <c r="B29" i="1"/>
  <c r="C6" i="1" s="1"/>
  <c r="C29" i="1" s="1"/>
  <c r="D6" i="1" s="1"/>
  <c r="D29" i="1" s="1"/>
  <c r="E6" i="1" s="1"/>
  <c r="M12" i="1"/>
  <c r="L12" i="1"/>
  <c r="K12" i="1"/>
  <c r="J12" i="1"/>
  <c r="I12" i="1"/>
  <c r="H12" i="1"/>
  <c r="G12" i="1"/>
  <c r="F12" i="1"/>
  <c r="E12" i="1"/>
  <c r="D12" i="1"/>
  <c r="C12" i="1"/>
  <c r="B12" i="1"/>
  <c r="N7" i="1"/>
  <c r="N8" i="1"/>
  <c r="P12" i="1" s="1"/>
  <c r="N9" i="1"/>
  <c r="N10" i="1"/>
  <c r="N11" i="1"/>
  <c r="N14" i="1"/>
  <c r="N27" i="1" s="1"/>
  <c r="N15" i="1"/>
  <c r="N16" i="1"/>
  <c r="N17" i="1"/>
  <c r="N18" i="1"/>
  <c r="N19" i="1"/>
  <c r="N20" i="1"/>
  <c r="N21" i="1"/>
  <c r="N22" i="1"/>
  <c r="B23" i="1"/>
  <c r="C23" i="1"/>
  <c r="N23" i="1" s="1"/>
  <c r="D23" i="1"/>
  <c r="E23" i="1"/>
  <c r="E27" i="1" s="1"/>
  <c r="E33" i="1" s="1"/>
  <c r="F23" i="1"/>
  <c r="G23" i="1"/>
  <c r="H23" i="1"/>
  <c r="I23" i="1"/>
  <c r="I27" i="1" s="1"/>
  <c r="I33" i="1" s="1"/>
  <c r="J23" i="1"/>
  <c r="K23" i="1"/>
  <c r="L23" i="1"/>
  <c r="M23" i="1"/>
  <c r="M27" i="1" s="1"/>
  <c r="M33" i="1" s="1"/>
  <c r="N24" i="1"/>
  <c r="N25" i="1"/>
  <c r="N26" i="1"/>
  <c r="N30" i="1"/>
  <c r="N31" i="1"/>
  <c r="B27" i="1"/>
  <c r="C27" i="1"/>
  <c r="D27" i="1"/>
  <c r="D33" i="1" s="1"/>
  <c r="F27" i="1"/>
  <c r="F33" i="1" s="1"/>
  <c r="G27" i="1"/>
  <c r="H27" i="1"/>
  <c r="H33" i="1" s="1"/>
  <c r="J27" i="1"/>
  <c r="J33" i="1" s="1"/>
  <c r="K27" i="1"/>
  <c r="L27" i="1"/>
  <c r="L33" i="1" s="1"/>
  <c r="K33" i="1"/>
  <c r="G33" i="1"/>
  <c r="C33" i="1"/>
  <c r="B33" i="1"/>
  <c r="C46" i="2"/>
  <c r="B46" i="2"/>
  <c r="D46" i="2"/>
  <c r="H28" i="2"/>
  <c r="H18" i="2"/>
  <c r="H11" i="2"/>
  <c r="H33" i="2" s="1"/>
  <c r="M63" i="1"/>
  <c r="L63" i="1"/>
  <c r="K63" i="1"/>
  <c r="J63" i="1"/>
  <c r="I63" i="1"/>
  <c r="H63" i="1"/>
  <c r="G63" i="1"/>
  <c r="F63" i="1"/>
  <c r="E63" i="1"/>
  <c r="D63" i="1"/>
  <c r="C63" i="1"/>
  <c r="B63" i="1"/>
  <c r="N63" i="1" s="1"/>
  <c r="N62" i="1"/>
  <c r="N61" i="1"/>
  <c r="N13" i="1"/>
  <c r="H31" i="2"/>
  <c r="O27" i="1" l="1"/>
  <c r="O23" i="1"/>
  <c r="E29" i="1"/>
  <c r="F6" i="1" s="1"/>
  <c r="F29" i="1" s="1"/>
  <c r="G6" i="1" s="1"/>
  <c r="G29" i="1" s="1"/>
  <c r="H6" i="1" s="1"/>
  <c r="H29" i="1" s="1"/>
  <c r="I6" i="1" s="1"/>
  <c r="I29" i="1" s="1"/>
  <c r="J6" i="1" s="1"/>
  <c r="J29" i="1" s="1"/>
  <c r="K6" i="1" s="1"/>
  <c r="K29" i="1" s="1"/>
  <c r="L6" i="1" s="1"/>
  <c r="L29" i="1" s="1"/>
  <c r="M6" i="1" s="1"/>
  <c r="M29" i="1" s="1"/>
  <c r="P27" i="1"/>
  <c r="N12" i="1"/>
  <c r="O8" i="1"/>
  <c r="P29" i="1" l="1"/>
  <c r="P33" i="1" s="1"/>
  <c r="O11" i="1"/>
  <c r="O20" i="1"/>
  <c r="O19" i="1"/>
  <c r="O7" i="1"/>
  <c r="O15" i="1"/>
  <c r="O16" i="1"/>
  <c r="N33" i="1"/>
  <c r="O13" i="1"/>
  <c r="O10" i="1"/>
  <c r="O24" i="1"/>
  <c r="O14" i="1"/>
  <c r="O21" i="1"/>
  <c r="O25" i="1"/>
  <c r="O18" i="1"/>
  <c r="O17" i="1"/>
  <c r="O22" i="1"/>
  <c r="O26" i="1"/>
  <c r="O9" i="1"/>
</calcChain>
</file>

<file path=xl/comments1.xml><?xml version="1.0" encoding="utf-8"?>
<comments xmlns="http://schemas.openxmlformats.org/spreadsheetml/2006/main">
  <authors>
    <author>Callie Niezgoda</author>
    <author>Sam Ortiz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 xml:space="preserve">Enter the date you expect your business to open
</t>
        </r>
      </text>
    </comment>
    <comment ref="B9" authorId="0" shapeId="0">
      <text>
        <r>
          <rPr>
            <b/>
            <sz val="9"/>
            <color rgb="FF000000"/>
            <rFont val="Tahoma"/>
            <family val="2"/>
          </rPr>
          <t xml:space="preserve">Transfers from Sources and Uses of Funds
</t>
        </r>
      </text>
    </comment>
    <comment ref="D11" authorId="1" shapeId="0">
      <text>
        <r>
          <rPr>
            <sz val="9"/>
            <color indexed="8"/>
            <rFont val="Tahoma"/>
            <family val="2"/>
          </rPr>
          <t>CPLTD = portion of long term debt payable within 12 months</t>
        </r>
      </text>
    </comment>
    <comment ref="A12" authorId="1" shapeId="0">
      <text>
        <r>
          <rPr>
            <sz val="9"/>
            <color indexed="8"/>
            <rFont val="Tahoma"/>
            <family val="2"/>
          </rPr>
          <t>List any prepaids/ insurance, etc.</t>
        </r>
      </text>
    </comment>
    <comment ref="D12" authorId="1" shapeId="0">
      <text>
        <r>
          <rPr>
            <sz val="9"/>
            <color indexed="8"/>
            <rFont val="Tahoma"/>
            <family val="2"/>
          </rPr>
          <t>Other debt or obligations due within 12 months</t>
        </r>
      </text>
    </comment>
    <comment ref="A18" authorId="1" shapeId="0">
      <text>
        <r>
          <rPr>
            <sz val="9"/>
            <color rgb="FF000000"/>
            <rFont val="Tahoma"/>
            <family val="2"/>
          </rPr>
          <t>Office eq., trucks, vans, all other eq. owned and used at the business</t>
        </r>
      </text>
    </comment>
    <comment ref="A19" authorId="1" shapeId="0">
      <text>
        <r>
          <rPr>
            <sz val="9"/>
            <color rgb="FF000000"/>
            <rFont val="Tahoma"/>
            <family val="2"/>
          </rPr>
          <t>List all machines and eq used in production of goods</t>
        </r>
      </text>
    </comment>
    <comment ref="A20" authorId="1" shapeId="0">
      <text>
        <r>
          <rPr>
            <sz val="9"/>
            <color rgb="FF000000"/>
            <rFont val="Tahoma"/>
            <family val="2"/>
          </rPr>
          <t>List all furniture and fixtures owned by business</t>
        </r>
      </text>
    </comment>
    <comment ref="A23" authorId="1" shapeId="0">
      <text>
        <r>
          <rPr>
            <sz val="9"/>
            <color indexed="8"/>
            <rFont val="Tahoma"/>
            <family val="2"/>
          </rPr>
          <t>Enter as negative (-) amount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This figure must equal Total Assets.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</rPr>
          <t>Please enter your business name here.</t>
        </r>
      </text>
    </comment>
    <comment ref="A3" authorId="0" shapeId="0">
      <text>
        <r>
          <rPr>
            <sz val="11"/>
            <color rgb="FF000000"/>
            <rFont val="Calibri"/>
          </rPr>
          <t>Please enter the month and year you expect to open your business/close your loan.</t>
        </r>
      </text>
    </comment>
  </commentList>
</comments>
</file>

<file path=xl/sharedStrings.xml><?xml version="1.0" encoding="utf-8"?>
<sst xmlns="http://schemas.openxmlformats.org/spreadsheetml/2006/main" count="153" uniqueCount="130">
  <si>
    <t>YEAR 1 PROJECTION CASH FLOW  (REALISTIC SCENARIO)</t>
  </si>
  <si>
    <t>SOURCES &amp; USES OF FUNDS</t>
  </si>
  <si>
    <t>Month and Year</t>
  </si>
  <si>
    <t>Cash Flow Statement</t>
  </si>
  <si>
    <t>SOURCES of CASH</t>
  </si>
  <si>
    <t>JAN</t>
  </si>
  <si>
    <t xml:space="preserve">                                           </t>
  </si>
  <si>
    <t xml:space="preserve">Lender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</si>
  <si>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</si>
  <si>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</si>
  <si>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</si>
  <si>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</si>
  <si>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</si>
  <si>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</si>
  <si>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</si>
  <si>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</si>
  <si>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</si>
  <si>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</si>
  <si>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</si>
  <si>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</si>
  <si>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% Sales</t>
  </si>
  <si>
    <t>Date</t>
  </si>
  <si>
    <t>BEGINNING BALANCE:</t>
  </si>
  <si>
    <t>Owner's Cash Contribution</t>
  </si>
  <si>
    <t xml:space="preserve">Business Loan </t>
  </si>
  <si>
    <t>TOTAL SOURCES OF FUNDS</t>
  </si>
  <si>
    <t xml:space="preserve">Income </t>
  </si>
  <si>
    <t xml:space="preserve">Sales </t>
  </si>
  <si>
    <t>USES</t>
  </si>
  <si>
    <t>Vender Rentals</t>
  </si>
  <si>
    <t xml:space="preserve">Purchase of Property </t>
  </si>
  <si>
    <t xml:space="preserve">Renter Office </t>
  </si>
  <si>
    <t>Total Property</t>
  </si>
  <si>
    <t xml:space="preserve">Renter Garage </t>
  </si>
  <si>
    <t>TOTAL CASH AVAILABLE:</t>
  </si>
  <si>
    <t>Leasehold Improvements:</t>
  </si>
  <si>
    <t>Payoff Existing Debt:</t>
  </si>
  <si>
    <t>Other Start-up Costs:</t>
  </si>
  <si>
    <t xml:space="preserve">Expenses </t>
  </si>
  <si>
    <t>Total Other Start-Up Costs:</t>
  </si>
  <si>
    <t>TOTAL USES</t>
  </si>
  <si>
    <t xml:space="preserve">Security System </t>
  </si>
  <si>
    <t xml:space="preserve">Electric </t>
  </si>
  <si>
    <t>CASH AVAILABLE FOR WORKING CAPITAL</t>
  </si>
  <si>
    <t xml:space="preserve">Start Up </t>
  </si>
  <si>
    <t xml:space="preserve">Water </t>
  </si>
  <si>
    <t xml:space="preserve">Paint </t>
  </si>
  <si>
    <t xml:space="preserve">Sign </t>
  </si>
  <si>
    <t xml:space="preserve">Ceiling Tiles </t>
  </si>
  <si>
    <t xml:space="preserve">Locks </t>
  </si>
  <si>
    <t xml:space="preserve">Furniture </t>
  </si>
  <si>
    <t>(sales counter, display cases, chair)</t>
  </si>
  <si>
    <t xml:space="preserve">Legal </t>
  </si>
  <si>
    <t xml:space="preserve">Utility Deposit </t>
  </si>
  <si>
    <t xml:space="preserve">Office Supplies </t>
  </si>
  <si>
    <t xml:space="preserve">Total </t>
  </si>
  <si>
    <t xml:space="preserve">Maintenance </t>
  </si>
  <si>
    <t xml:space="preserve">LLC </t>
  </si>
  <si>
    <t>CPA</t>
  </si>
  <si>
    <t xml:space="preserve">Marketing </t>
  </si>
  <si>
    <t xml:space="preserve">Membership </t>
  </si>
  <si>
    <t xml:space="preserve">Cost of Inventory </t>
  </si>
  <si>
    <t xml:space="preserve">Property Taxes </t>
  </si>
  <si>
    <t>Total Expenses</t>
  </si>
  <si>
    <t>Cash Balance</t>
  </si>
  <si>
    <t xml:space="preserve">Mortgage  </t>
  </si>
  <si>
    <t>Owners Draw</t>
  </si>
  <si>
    <t xml:space="preserve">Ending Monthly Cash Balance </t>
  </si>
  <si>
    <t xml:space="preserve">Assumptions </t>
  </si>
  <si>
    <t>Vender Rentals assumes 1 new vendor every quarter to max at 6 ($250 each)= 4 vendors at year end</t>
  </si>
  <si>
    <t>Expenses</t>
  </si>
  <si>
    <t>Marketing assume: Buisness cards, online advertising, print advertising, shopping bags</t>
  </si>
  <si>
    <t>Sales Assumptions</t>
  </si>
  <si>
    <t>Days open</t>
  </si>
  <si>
    <t xml:space="preserve">average total sale per day </t>
  </si>
  <si>
    <t xml:space="preserve">Monthly average </t>
  </si>
  <si>
    <t>Quickbooks</t>
  </si>
  <si>
    <t>Internet/Phone</t>
  </si>
  <si>
    <t>Phone/Internet Install</t>
  </si>
  <si>
    <t>Insurance</t>
  </si>
  <si>
    <t>Insurance - quote from Independent Insurance Regina Jasak</t>
  </si>
  <si>
    <t>Quote from Comcast</t>
  </si>
  <si>
    <t>Contractor (office space)</t>
  </si>
  <si>
    <t>Renter Office assumes rate of comparable office size in Greenfield area</t>
  </si>
  <si>
    <t>Sales (See below Assumptions)</t>
  </si>
  <si>
    <t>Water assumes amount spent in residential home in Bernardston</t>
  </si>
  <si>
    <t>Electric assumes previous owners actual including heat with building being vacant</t>
  </si>
  <si>
    <t>Renter Garage assumes existing tenant remains at current rate including tenant to continue to plow snow during winter months</t>
  </si>
  <si>
    <t xml:space="preserve">Membership assumes quoted BNI dues </t>
  </si>
  <si>
    <t>Quickbooks Pro required for inventory management/1099 capabilities for antique vender rentals</t>
  </si>
  <si>
    <t>Inventory assume replacement of goods sold at minimum 40% markup</t>
  </si>
  <si>
    <t>Internet/Phone quote from Comcast allowing for phone line and high speed interent with suficient bandwidth to cover wireless security cameras</t>
  </si>
  <si>
    <t>Mortgage assumes $68,000 mortgage at 6% interest for 25 years</t>
  </si>
  <si>
    <t>Business Loan assumes $12,000 loan at 7% interest for 7 years</t>
  </si>
  <si>
    <t>Quote from Amazon</t>
  </si>
  <si>
    <t>Property Taxes assumes 2019 = $2073</t>
  </si>
  <si>
    <t xml:space="preserve">New Treasures </t>
  </si>
  <si>
    <t>Fiscal Year 2020</t>
  </si>
  <si>
    <t>Balance Sheet at Loan</t>
  </si>
  <si>
    <t>As of Date</t>
  </si>
  <si>
    <t>Assets</t>
  </si>
  <si>
    <t>Liabilities and Equity</t>
  </si>
  <si>
    <t>Current Assets</t>
  </si>
  <si>
    <t>Current liabilities</t>
  </si>
  <si>
    <t>Cash (checking &amp; savings)</t>
  </si>
  <si>
    <t>Accounts Payable</t>
  </si>
  <si>
    <t>Accounts Receivable</t>
  </si>
  <si>
    <t>Credit Cards</t>
  </si>
  <si>
    <t>Inventory</t>
  </si>
  <si>
    <t>Current Portion of LT Debt</t>
  </si>
  <si>
    <t>Other Current Assets</t>
  </si>
  <si>
    <t>Other Current liabilities</t>
  </si>
  <si>
    <t>Total Current Assets</t>
  </si>
  <si>
    <t>Total Current Liabilities</t>
  </si>
  <si>
    <t>Fixed Assets</t>
  </si>
  <si>
    <t>Long Term Liabilities</t>
  </si>
  <si>
    <t>Name of Lender</t>
  </si>
  <si>
    <t>Long Term Leases</t>
  </si>
  <si>
    <t>Furniture and Fixtures</t>
  </si>
  <si>
    <t>Leasehold Improvements</t>
  </si>
  <si>
    <t xml:space="preserve">Other </t>
  </si>
  <si>
    <t>Real Estate Owned</t>
  </si>
  <si>
    <t>Less: Accumulated Depreciation</t>
  </si>
  <si>
    <t>Total Long Term Liabilities</t>
  </si>
  <si>
    <t>Net Fixed Assets</t>
  </si>
  <si>
    <t>Total Liabilities</t>
  </si>
  <si>
    <t>Other Long Term Assets</t>
  </si>
  <si>
    <t>Equity</t>
  </si>
  <si>
    <t>Total Assets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</si>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</sst>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32">
    <font>
      <sz val="11"/>
      <color rgb="FF000000"/>
      <name val="Calibri"/>
    </font>
    <font>
      <b/>
      <sz val="12"/>
      <name val="Arial"/>
    </font>
    <font>
      <b/>
      <sz val="14"/>
      <name val="Arial"/>
    </font>
    <font>
      <b/>
      <i/>
      <sz val="12"/>
      <name val="Arial"/>
    </font>
    <font>
      <b/>
      <sz val="11"/>
      <name val="Arial"/>
    </font>
    <font>
      <b/>
      <sz val="11"/>
      <color rgb="FF000000"/>
      <name val="Calibri"/>
    </font>
    <font>
      <b/>
      <sz val="11"/>
      <color rgb="FF000080"/>
      <name val="Arial"/>
    </font>
    <font>
      <b/>
      <sz val="10"/>
      <color rgb="FF000080"/>
      <name val="Arial"/>
    </font>
    <font>
      <b/>
      <sz val="10"/>
      <name val="Arial"/>
    </font>
    <font>
      <sz val="10"/>
      <name val="Arial"/>
    </font>
    <font>
      <sz val="10"/>
      <color rgb="FF000080"/>
      <name val="Arial"/>
    </font>
    <font>
      <sz val="10"/>
      <color rgb="FF000000"/>
      <name val="Arial"/>
    </font>
    <font>
      <b/>
      <i/>
      <sz val="9"/>
      <name val="Arial"/>
    </font>
    <font>
      <b/>
      <i/>
      <sz val="9"/>
      <color rgb="FF808080"/>
      <name val="Arial"/>
    </font>
    <font>
      <sz val="11"/>
      <color rgb="FF000000"/>
      <name val="Arial"/>
    </font>
    <font>
      <sz val="11"/>
      <name val="Calibri"/>
    </font>
    <font>
      <b/>
      <sz val="10"/>
      <color rgb="FF000000"/>
      <name val="Arial"/>
    </font>
    <font>
      <b/>
      <u/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</font>
    <font>
      <u/>
      <sz val="11"/>
      <color theme="11"/>
      <name val="Calibri"/>
    </font>
    <font>
      <sz val="11"/>
      <color rgb="FF000000"/>
      <name val="Calibri"/>
    </font>
    <font>
      <sz val="14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1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9" fontId="0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15" fontId="0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9" fontId="8" fillId="0" borderId="0" xfId="0" applyNumberFormat="1" applyFont="1" applyAlignment="1">
      <alignment horizontal="center"/>
    </xf>
    <xf numFmtId="44" fontId="11" fillId="0" borderId="0" xfId="0" applyNumberFormat="1" applyFont="1"/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0" fillId="0" borderId="0" xfId="0" applyFont="1"/>
    <xf numFmtId="0" fontId="8" fillId="2" borderId="2" xfId="0" applyFont="1" applyFill="1" applyBorder="1" applyAlignment="1">
      <alignment horizontal="left"/>
    </xf>
    <xf numFmtId="0" fontId="14" fillId="0" borderId="0" xfId="0" applyFont="1"/>
    <xf numFmtId="44" fontId="15" fillId="2" borderId="2" xfId="0" applyNumberFormat="1" applyFont="1" applyFill="1" applyBorder="1"/>
    <xf numFmtId="44" fontId="9" fillId="0" borderId="0" xfId="0" applyNumberFormat="1" applyFont="1"/>
    <xf numFmtId="0" fontId="9" fillId="0" borderId="3" xfId="0" applyFont="1" applyBorder="1"/>
    <xf numFmtId="8" fontId="9" fillId="0" borderId="3" xfId="0" applyNumberFormat="1" applyFont="1" applyBorder="1"/>
    <xf numFmtId="0" fontId="8" fillId="0" borderId="4" xfId="0" applyFont="1" applyBorder="1"/>
    <xf numFmtId="0" fontId="1" fillId="0" borderId="5" xfId="0" applyFont="1" applyBorder="1"/>
    <xf numFmtId="44" fontId="9" fillId="2" borderId="6" xfId="0" applyNumberFormat="1" applyFont="1" applyFill="1" applyBorder="1"/>
    <xf numFmtId="9" fontId="15" fillId="2" borderId="2" xfId="0" applyNumberFormat="1" applyFont="1" applyFill="1" applyBorder="1" applyAlignment="1">
      <alignment horizontal="center"/>
    </xf>
    <xf numFmtId="0" fontId="15" fillId="2" borderId="2" xfId="0" applyFont="1" applyFill="1" applyBorder="1"/>
    <xf numFmtId="0" fontId="9" fillId="0" borderId="5" xfId="0" applyFont="1" applyBorder="1"/>
    <xf numFmtId="3" fontId="0" fillId="0" borderId="0" xfId="0" applyNumberFormat="1" applyFont="1"/>
    <xf numFmtId="44" fontId="9" fillId="0" borderId="3" xfId="0" applyNumberFormat="1" applyFont="1" applyBorder="1"/>
    <xf numFmtId="164" fontId="8" fillId="3" borderId="7" xfId="0" applyNumberFormat="1" applyFont="1" applyFill="1" applyBorder="1"/>
    <xf numFmtId="8" fontId="9" fillId="0" borderId="0" xfId="0" applyNumberFormat="1" applyFont="1"/>
    <xf numFmtId="0" fontId="8" fillId="0" borderId="0" xfId="0" applyFont="1"/>
    <xf numFmtId="0" fontId="11" fillId="0" borderId="0" xfId="0" applyFont="1"/>
    <xf numFmtId="164" fontId="9" fillId="0" borderId="8" xfId="0" applyNumberFormat="1" applyFont="1" applyBorder="1"/>
    <xf numFmtId="0" fontId="16" fillId="0" borderId="9" xfId="0" applyFont="1" applyBorder="1"/>
    <xf numFmtId="0" fontId="10" fillId="0" borderId="9" xfId="0" applyFont="1" applyBorder="1"/>
    <xf numFmtId="0" fontId="8" fillId="0" borderId="10" xfId="0" applyFont="1" applyBorder="1" applyAlignment="1">
      <alignment horizontal="left"/>
    </xf>
    <xf numFmtId="164" fontId="8" fillId="3" borderId="11" xfId="0" applyNumberFormat="1" applyFont="1" applyFill="1" applyBorder="1"/>
    <xf numFmtId="44" fontId="8" fillId="0" borderId="10" xfId="0" applyNumberFormat="1" applyFont="1" applyBorder="1" applyAlignment="1">
      <alignment horizontal="right"/>
    </xf>
    <xf numFmtId="164" fontId="9" fillId="0" borderId="0" xfId="0" applyNumberFormat="1" applyFont="1"/>
    <xf numFmtId="0" fontId="16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9" xfId="0" applyFont="1" applyBorder="1"/>
    <xf numFmtId="44" fontId="0" fillId="0" borderId="0" xfId="0" applyNumberFormat="1" applyFont="1"/>
    <xf numFmtId="0" fontId="8" fillId="0" borderId="12" xfId="0" applyFont="1" applyBorder="1"/>
    <xf numFmtId="44" fontId="0" fillId="0" borderId="5" xfId="0" applyNumberFormat="1" applyFont="1" applyBorder="1"/>
    <xf numFmtId="164" fontId="8" fillId="3" borderId="13" xfId="0" applyNumberFormat="1" applyFont="1" applyFill="1" applyBorder="1"/>
    <xf numFmtId="8" fontId="9" fillId="0" borderId="5" xfId="0" applyNumberFormat="1" applyFont="1" applyBorder="1"/>
    <xf numFmtId="0" fontId="5" fillId="0" borderId="0" xfId="0" applyFont="1"/>
    <xf numFmtId="165" fontId="0" fillId="0" borderId="0" xfId="0" applyNumberFormat="1" applyFont="1"/>
    <xf numFmtId="0" fontId="0" fillId="0" borderId="1" xfId="0" applyFont="1" applyBorder="1"/>
    <xf numFmtId="3" fontId="5" fillId="0" borderId="0" xfId="0" applyNumberFormat="1" applyFont="1"/>
    <xf numFmtId="3" fontId="5" fillId="2" borderId="2" xfId="0" applyNumberFormat="1" applyFont="1" applyFill="1" applyBorder="1"/>
    <xf numFmtId="44" fontId="8" fillId="2" borderId="6" xfId="0" applyNumberFormat="1" applyFont="1" applyFill="1" applyBorder="1" applyAlignment="1">
      <alignment horizontal="left"/>
    </xf>
    <xf numFmtId="44" fontId="8" fillId="2" borderId="6" xfId="0" applyNumberFormat="1" applyFont="1" applyFill="1" applyBorder="1"/>
    <xf numFmtId="9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/>
    <xf numFmtId="3" fontId="5" fillId="0" borderId="14" xfId="0" applyNumberFormat="1" applyFont="1" applyBorder="1"/>
    <xf numFmtId="9" fontId="9" fillId="0" borderId="0" xfId="0" applyNumberFormat="1" applyFont="1" applyAlignment="1">
      <alignment horizontal="center"/>
    </xf>
    <xf numFmtId="0" fontId="5" fillId="0" borderId="14" xfId="0" applyFont="1" applyBorder="1"/>
    <xf numFmtId="44" fontId="0" fillId="0" borderId="14" xfId="0" applyNumberFormat="1" applyFont="1" applyBorder="1"/>
    <xf numFmtId="3" fontId="0" fillId="0" borderId="15" xfId="0" applyNumberFormat="1" applyFont="1" applyBorder="1"/>
    <xf numFmtId="44" fontId="9" fillId="0" borderId="15" xfId="0" applyNumberFormat="1" applyFont="1" applyBorder="1"/>
    <xf numFmtId="3" fontId="17" fillId="0" borderId="0" xfId="0" applyNumberFormat="1" applyFont="1"/>
    <xf numFmtId="3" fontId="9" fillId="0" borderId="0" xfId="0" applyNumberFormat="1" applyFont="1"/>
    <xf numFmtId="0" fontId="0" fillId="0" borderId="0" xfId="0" applyFont="1" applyAlignment="1"/>
    <xf numFmtId="3" fontId="0" fillId="0" borderId="16" xfId="0" applyNumberFormat="1" applyFont="1" applyBorder="1"/>
    <xf numFmtId="0" fontId="8" fillId="0" borderId="17" xfId="0" applyFont="1" applyBorder="1" applyAlignment="1">
      <alignment horizontal="center"/>
    </xf>
    <xf numFmtId="0" fontId="9" fillId="0" borderId="18" xfId="0" applyFont="1" applyBorder="1"/>
    <xf numFmtId="3" fontId="0" fillId="0" borderId="19" xfId="0" applyNumberFormat="1" applyFont="1" applyBorder="1"/>
    <xf numFmtId="0" fontId="9" fillId="0" borderId="2" xfId="0" applyFont="1" applyBorder="1"/>
    <xf numFmtId="0" fontId="9" fillId="0" borderId="20" xfId="0" applyFont="1" applyBorder="1"/>
    <xf numFmtId="3" fontId="0" fillId="0" borderId="21" xfId="0" applyNumberFormat="1" applyFont="1" applyBorder="1"/>
    <xf numFmtId="165" fontId="9" fillId="0" borderId="2" xfId="0" applyNumberFormat="1" applyFont="1" applyBorder="1"/>
    <xf numFmtId="165" fontId="9" fillId="0" borderId="20" xfId="0" applyNumberFormat="1" applyFont="1" applyBorder="1"/>
    <xf numFmtId="165" fontId="9" fillId="0" borderId="22" xfId="0" applyNumberFormat="1" applyFont="1" applyBorder="1"/>
    <xf numFmtId="165" fontId="9" fillId="0" borderId="23" xfId="0" applyNumberFormat="1" applyFont="1" applyBorder="1"/>
    <xf numFmtId="3" fontId="18" fillId="0" borderId="0" xfId="0" applyNumberFormat="1" applyFont="1"/>
    <xf numFmtId="165" fontId="0" fillId="0" borderId="0" xfId="0" applyNumberFormat="1" applyFont="1" applyAlignment="1"/>
    <xf numFmtId="166" fontId="8" fillId="0" borderId="14" xfId="0" applyNumberFormat="1" applyFont="1" applyBorder="1"/>
    <xf numFmtId="166" fontId="8" fillId="0" borderId="0" xfId="0" applyNumberFormat="1" applyFont="1"/>
    <xf numFmtId="166" fontId="9" fillId="0" borderId="14" xfId="0" applyNumberFormat="1" applyFont="1" applyBorder="1"/>
    <xf numFmtId="0" fontId="0" fillId="0" borderId="0" xfId="0" applyFont="1" applyAlignment="1"/>
    <xf numFmtId="166" fontId="8" fillId="0" borderId="3" xfId="0" applyNumberFormat="1" applyFont="1" applyBorder="1"/>
    <xf numFmtId="165" fontId="8" fillId="0" borderId="10" xfId="0" applyNumberFormat="1" applyFont="1" applyBorder="1" applyAlignment="1">
      <alignment horizontal="right"/>
    </xf>
    <xf numFmtId="44" fontId="0" fillId="0" borderId="0" xfId="0" applyNumberFormat="1" applyFont="1" applyAlignment="1"/>
    <xf numFmtId="44" fontId="0" fillId="2" borderId="2" xfId="0" applyNumberFormat="1" applyFont="1" applyFill="1" applyBorder="1"/>
    <xf numFmtId="15" fontId="1" fillId="0" borderId="0" xfId="0" applyNumberFormat="1" applyFont="1"/>
    <xf numFmtId="0" fontId="22" fillId="0" borderId="2" xfId="0" applyFont="1" applyFill="1" applyBorder="1"/>
    <xf numFmtId="0" fontId="23" fillId="0" borderId="2" xfId="0" applyFont="1" applyFill="1" applyBorder="1"/>
    <xf numFmtId="0" fontId="24" fillId="0" borderId="2" xfId="0" applyFont="1" applyFill="1" applyBorder="1"/>
    <xf numFmtId="0" fontId="25" fillId="0" borderId="2" xfId="0" applyFont="1" applyFill="1" applyBorder="1" applyAlignment="1"/>
    <xf numFmtId="0" fontId="26" fillId="0" borderId="2" xfId="0" applyFont="1" applyFill="1" applyBorder="1"/>
    <xf numFmtId="44" fontId="23" fillId="4" borderId="2" xfId="7" applyFont="1" applyFill="1" applyBorder="1" applyProtection="1"/>
    <xf numFmtId="44" fontId="23" fillId="0" borderId="2" xfId="7" applyFont="1" applyFill="1" applyBorder="1" applyProtection="1">
      <protection locked="0"/>
    </xf>
    <xf numFmtId="0" fontId="25" fillId="0" borderId="2" xfId="0" applyFont="1" applyFill="1" applyBorder="1" applyAlignment="1">
      <alignment horizontal="left" vertical="center"/>
    </xf>
    <xf numFmtId="44" fontId="23" fillId="0" borderId="2" xfId="7" applyFont="1" applyFill="1" applyBorder="1" applyProtection="1"/>
    <xf numFmtId="0" fontId="25" fillId="0" borderId="2" xfId="0" applyFont="1" applyFill="1" applyBorder="1"/>
    <xf numFmtId="44" fontId="23" fillId="4" borderId="2" xfId="7" applyFont="1" applyFill="1" applyBorder="1"/>
    <xf numFmtId="44" fontId="23" fillId="0" borderId="2" xfId="7" applyFont="1" applyFill="1" applyBorder="1"/>
    <xf numFmtId="0" fontId="25" fillId="0" borderId="2" xfId="0" applyFont="1" applyFill="1" applyBorder="1" applyAlignment="1">
      <alignment horizontal="left"/>
    </xf>
    <xf numFmtId="0" fontId="0" fillId="0" borderId="0" xfId="0"/>
    <xf numFmtId="15" fontId="31" fillId="0" borderId="0" xfId="0" applyNumberFormat="1" applyFont="1"/>
    <xf numFmtId="164" fontId="15" fillId="2" borderId="2" xfId="0" applyNumberFormat="1" applyFont="1" applyFill="1" applyBorder="1" applyAlignment="1">
      <alignment horizontal="left" indent="1"/>
    </xf>
    <xf numFmtId="164" fontId="15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8">
    <cellStyle name="Currency" xfId="7" builtinId="4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8"/>
  <sheetViews>
    <sheetView tabSelected="1" workbookViewId="0">
      <selection activeCell="I5" sqref="I5"/>
    </sheetView>
  </sheetViews>
  <sheetFormatPr defaultColWidth="14.42578125" defaultRowHeight="15" customHeight="1"/>
  <cols>
    <col min="1" max="1" width="18" customWidth="1"/>
    <col min="2" max="2" width="10.140625" customWidth="1"/>
    <col min="3" max="3" width="10.7109375" customWidth="1"/>
    <col min="4" max="4" width="10.140625" customWidth="1"/>
    <col min="5" max="5" width="10.7109375" customWidth="1"/>
    <col min="6" max="6" width="10.28515625" customWidth="1"/>
    <col min="7" max="7" width="11.42578125" customWidth="1"/>
    <col min="8" max="8" width="11.28515625" customWidth="1"/>
    <col min="9" max="9" width="12" customWidth="1"/>
    <col min="10" max="10" width="11.140625" customWidth="1"/>
    <col min="11" max="11" width="11.85546875" customWidth="1"/>
    <col min="12" max="12" width="10.140625" customWidth="1"/>
    <col min="13" max="13" width="10.28515625" customWidth="1"/>
    <col min="14" max="14" width="11.85546875" customWidth="1"/>
    <col min="15" max="15" width="6.42578125" customWidth="1"/>
    <col min="16" max="16" width="13.140625" customWidth="1"/>
    <col min="17" max="26" width="9.85546875" customWidth="1"/>
  </cols>
  <sheetData>
    <row r="1" spans="1:26" ht="15.75">
      <c r="A1" s="87"/>
      <c r="G1" s="2" t="s">
        <v>0</v>
      </c>
      <c r="O1" s="3"/>
    </row>
    <row r="2" spans="1:26" ht="21">
      <c r="A2" s="102" t="s">
        <v>96</v>
      </c>
      <c r="O2" s="3"/>
    </row>
    <row r="3" spans="1:26">
      <c r="A3" s="5" t="s">
        <v>3</v>
      </c>
      <c r="O3" s="3"/>
    </row>
    <row r="4" spans="1:26">
      <c r="A4" t="s">
        <v>97</v>
      </c>
      <c r="B4" s="6" t="s">
        <v>5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9" t="s">
        <v>20</v>
      </c>
    </row>
    <row r="5" spans="1:26">
      <c r="A5" s="11" t="s">
        <v>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3"/>
    </row>
    <row r="6" spans="1:26">
      <c r="A6" s="14" t="s">
        <v>22</v>
      </c>
      <c r="B6" s="16"/>
      <c r="C6" s="103">
        <f t="shared" ref="C6:M6" si="0">SUM(B29)</f>
        <v>850</v>
      </c>
      <c r="D6" s="104">
        <f t="shared" si="0"/>
        <v>250</v>
      </c>
      <c r="E6" s="104">
        <f t="shared" si="0"/>
        <v>650</v>
      </c>
      <c r="F6" s="104">
        <f t="shared" si="0"/>
        <v>1375</v>
      </c>
      <c r="G6" s="104">
        <f t="shared" si="0"/>
        <v>2220</v>
      </c>
      <c r="H6" s="104">
        <f t="shared" si="0"/>
        <v>3065</v>
      </c>
      <c r="I6" s="104">
        <f t="shared" si="0"/>
        <v>5150</v>
      </c>
      <c r="J6" s="104">
        <f t="shared" si="0"/>
        <v>6245</v>
      </c>
      <c r="K6" s="104">
        <f t="shared" si="0"/>
        <v>7520</v>
      </c>
      <c r="L6" s="104">
        <f t="shared" si="0"/>
        <v>6897</v>
      </c>
      <c r="M6" s="104">
        <f t="shared" si="0"/>
        <v>8347</v>
      </c>
      <c r="N6" s="22"/>
      <c r="O6" s="23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>
        <f t="shared" ref="N7:N11" si="1">SUM(B7:M7)</f>
        <v>0</v>
      </c>
      <c r="O7" s="3">
        <f t="shared" ref="O7:O11" si="2">SUM(N7/$N$12)</f>
        <v>0</v>
      </c>
    </row>
    <row r="8" spans="1:26">
      <c r="A8" s="26" t="s">
        <v>27</v>
      </c>
      <c r="B8" s="49">
        <v>700</v>
      </c>
      <c r="C8" s="49">
        <v>700</v>
      </c>
      <c r="D8" s="49">
        <v>700</v>
      </c>
      <c r="E8" s="49">
        <v>700</v>
      </c>
      <c r="F8" s="49">
        <v>900</v>
      </c>
      <c r="G8" s="49">
        <v>900</v>
      </c>
      <c r="H8" s="49">
        <v>900</v>
      </c>
      <c r="I8" s="49">
        <v>900</v>
      </c>
      <c r="J8" s="49">
        <v>1200</v>
      </c>
      <c r="K8" s="49">
        <v>1200</v>
      </c>
      <c r="L8" s="49">
        <v>1200</v>
      </c>
      <c r="M8" s="49">
        <v>1200</v>
      </c>
      <c r="N8" s="27">
        <f t="shared" si="1"/>
        <v>11200</v>
      </c>
      <c r="O8" s="3">
        <f t="shared" si="2"/>
        <v>0.46128500823723229</v>
      </c>
    </row>
    <row r="9" spans="1:26">
      <c r="A9" s="26" t="s">
        <v>29</v>
      </c>
      <c r="B9" s="49">
        <v>250</v>
      </c>
      <c r="C9" s="49">
        <v>250</v>
      </c>
      <c r="D9" s="49">
        <v>250</v>
      </c>
      <c r="E9" s="49">
        <v>500</v>
      </c>
      <c r="F9" s="49">
        <v>500</v>
      </c>
      <c r="G9" s="49">
        <v>500</v>
      </c>
      <c r="H9" s="49">
        <v>750</v>
      </c>
      <c r="I9" s="49">
        <v>750</v>
      </c>
      <c r="J9" s="49">
        <v>750</v>
      </c>
      <c r="K9" s="49">
        <v>1000</v>
      </c>
      <c r="L9" s="49">
        <v>1000</v>
      </c>
      <c r="M9" s="49">
        <v>1000</v>
      </c>
      <c r="N9" s="27">
        <f t="shared" si="1"/>
        <v>7500</v>
      </c>
      <c r="O9" s="3">
        <f t="shared" si="2"/>
        <v>0.30889621087314661</v>
      </c>
    </row>
    <row r="10" spans="1:26">
      <c r="A10" s="26" t="s">
        <v>31</v>
      </c>
      <c r="B10" s="49">
        <v>300</v>
      </c>
      <c r="C10" s="49">
        <v>300</v>
      </c>
      <c r="D10" s="49">
        <v>300</v>
      </c>
      <c r="E10" s="49">
        <v>300</v>
      </c>
      <c r="F10" s="49">
        <v>300</v>
      </c>
      <c r="G10" s="49">
        <v>300</v>
      </c>
      <c r="H10" s="49">
        <v>300</v>
      </c>
      <c r="I10" s="49">
        <v>300</v>
      </c>
      <c r="J10" s="49">
        <v>300</v>
      </c>
      <c r="K10" s="49">
        <v>300</v>
      </c>
      <c r="L10" s="49">
        <v>300</v>
      </c>
      <c r="M10" s="49">
        <v>300</v>
      </c>
      <c r="N10" s="27">
        <f t="shared" si="1"/>
        <v>3600</v>
      </c>
      <c r="O10" s="3">
        <f t="shared" si="2"/>
        <v>0.14827018121911037</v>
      </c>
    </row>
    <row r="11" spans="1:26">
      <c r="A11" s="26" t="s">
        <v>33</v>
      </c>
      <c r="B11" s="49">
        <v>990</v>
      </c>
      <c r="C11" s="49"/>
      <c r="D11" s="49"/>
      <c r="E11" s="49"/>
      <c r="F11" s="49"/>
      <c r="G11" s="49"/>
      <c r="H11" s="49">
        <v>990</v>
      </c>
      <c r="I11" s="49"/>
      <c r="J11" s="49"/>
      <c r="K11" s="49"/>
      <c r="L11" s="49"/>
      <c r="M11" s="49"/>
      <c r="N11" s="27">
        <f t="shared" si="1"/>
        <v>1980</v>
      </c>
      <c r="O11" s="3">
        <f t="shared" si="2"/>
        <v>8.1548599670510702E-2</v>
      </c>
      <c r="P11" s="13"/>
      <c r="Q11" s="13"/>
      <c r="R11" s="13"/>
    </row>
    <row r="12" spans="1:26">
      <c r="A12" s="35" t="s">
        <v>34</v>
      </c>
      <c r="B12" s="84">
        <f>SUM(B8:B11)</f>
        <v>2240</v>
      </c>
      <c r="C12" s="84">
        <f t="shared" ref="C12:M12" si="3">SUM(C8:C11)</f>
        <v>1250</v>
      </c>
      <c r="D12" s="84">
        <f t="shared" si="3"/>
        <v>1250</v>
      </c>
      <c r="E12" s="84">
        <f t="shared" si="3"/>
        <v>1500</v>
      </c>
      <c r="F12" s="84">
        <f t="shared" si="3"/>
        <v>1700</v>
      </c>
      <c r="G12" s="84">
        <f t="shared" si="3"/>
        <v>1700</v>
      </c>
      <c r="H12" s="84">
        <f t="shared" si="3"/>
        <v>2940</v>
      </c>
      <c r="I12" s="84">
        <f t="shared" si="3"/>
        <v>1950</v>
      </c>
      <c r="J12" s="84">
        <f t="shared" si="3"/>
        <v>2250</v>
      </c>
      <c r="K12" s="84">
        <f t="shared" si="3"/>
        <v>2500</v>
      </c>
      <c r="L12" s="84">
        <f t="shared" si="3"/>
        <v>2500</v>
      </c>
      <c r="M12" s="84">
        <f t="shared" si="3"/>
        <v>2500</v>
      </c>
      <c r="N12" s="37">
        <f>SUM(N7:N11)</f>
        <v>24280</v>
      </c>
      <c r="O12" s="3"/>
      <c r="P12" s="85">
        <f>SUM(N8:N11)</f>
        <v>24280</v>
      </c>
    </row>
    <row r="13" spans="1:26" ht="15.75" thickBot="1">
      <c r="A13" s="41" t="s">
        <v>38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26"/>
      <c r="N13" s="45">
        <f t="shared" ref="N13:N26" si="4">SUM(B13:M13)</f>
        <v>0</v>
      </c>
      <c r="O13" s="3">
        <f t="shared" ref="O13:O27" si="5">SUM(N13/$N$12)</f>
        <v>0</v>
      </c>
    </row>
    <row r="14" spans="1:26" ht="15.75" thickBot="1">
      <c r="A14" s="26" t="s">
        <v>42</v>
      </c>
      <c r="B14" s="78">
        <v>140</v>
      </c>
      <c r="C14" s="78">
        <v>140</v>
      </c>
      <c r="D14" s="78">
        <v>140</v>
      </c>
      <c r="E14" s="78">
        <v>65</v>
      </c>
      <c r="F14" s="78">
        <v>65</v>
      </c>
      <c r="G14" s="78">
        <v>65</v>
      </c>
      <c r="H14" s="78">
        <v>65</v>
      </c>
      <c r="I14" s="78">
        <v>65</v>
      </c>
      <c r="J14" s="49">
        <v>65</v>
      </c>
      <c r="K14" s="49">
        <v>140</v>
      </c>
      <c r="L14" s="49">
        <v>140</v>
      </c>
      <c r="M14" s="49">
        <v>140</v>
      </c>
      <c r="N14" s="45">
        <f t="shared" si="4"/>
        <v>1230</v>
      </c>
      <c r="O14" s="3">
        <f t="shared" si="5"/>
        <v>5.0658978583196047E-2</v>
      </c>
    </row>
    <row r="15" spans="1:26">
      <c r="A15" s="26" t="s">
        <v>45</v>
      </c>
      <c r="B15" s="49">
        <v>40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5">
        <f t="shared" si="4"/>
        <v>40</v>
      </c>
      <c r="O15" s="3">
        <f t="shared" si="5"/>
        <v>1.6474464579901153E-3</v>
      </c>
    </row>
    <row r="16" spans="1:26">
      <c r="A16" s="26" t="s">
        <v>54</v>
      </c>
      <c r="B16" s="78">
        <v>20</v>
      </c>
      <c r="C16" s="78">
        <v>20</v>
      </c>
      <c r="D16" s="78">
        <v>20</v>
      </c>
      <c r="E16" s="78">
        <v>20</v>
      </c>
      <c r="F16" s="78">
        <v>20</v>
      </c>
      <c r="G16" s="78">
        <v>20</v>
      </c>
      <c r="H16" s="78">
        <v>20</v>
      </c>
      <c r="I16" s="78">
        <v>20</v>
      </c>
      <c r="J16" s="78">
        <v>20</v>
      </c>
      <c r="K16" s="78">
        <v>20</v>
      </c>
      <c r="L16" s="78">
        <v>20</v>
      </c>
      <c r="M16" s="78">
        <v>20</v>
      </c>
      <c r="N16" s="45">
        <f t="shared" si="4"/>
        <v>240</v>
      </c>
      <c r="O16" s="3">
        <f t="shared" si="5"/>
        <v>9.8846787479406912E-3</v>
      </c>
    </row>
    <row r="17" spans="1:26">
      <c r="A17" s="26" t="s">
        <v>56</v>
      </c>
      <c r="B17" s="78">
        <v>85</v>
      </c>
      <c r="C17" s="78">
        <v>85</v>
      </c>
      <c r="D17" s="78">
        <v>85</v>
      </c>
      <c r="E17" s="78">
        <v>85</v>
      </c>
      <c r="F17" s="78">
        <v>85</v>
      </c>
      <c r="G17" s="78">
        <v>85</v>
      </c>
      <c r="H17" s="78">
        <v>85</v>
      </c>
      <c r="I17" s="78">
        <v>85</v>
      </c>
      <c r="J17" s="78">
        <v>85</v>
      </c>
      <c r="K17" s="78">
        <v>85</v>
      </c>
      <c r="L17" s="78">
        <v>85</v>
      </c>
      <c r="M17" s="78">
        <v>85</v>
      </c>
      <c r="N17" s="45">
        <f t="shared" si="4"/>
        <v>1020</v>
      </c>
      <c r="O17" s="3">
        <f t="shared" si="5"/>
        <v>4.2009884678747944E-2</v>
      </c>
    </row>
    <row r="18" spans="1:26">
      <c r="A18" s="26" t="s">
        <v>57</v>
      </c>
      <c r="B18" s="78">
        <v>500</v>
      </c>
      <c r="C18" s="78"/>
      <c r="D18" s="78"/>
      <c r="E18" s="78"/>
      <c r="F18" s="78"/>
      <c r="G18" s="78"/>
      <c r="H18" s="78"/>
      <c r="I18" s="78"/>
      <c r="J18" s="49"/>
      <c r="K18" s="49"/>
      <c r="L18" s="49"/>
      <c r="M18" s="49"/>
      <c r="N18" s="45">
        <f t="shared" si="4"/>
        <v>500</v>
      </c>
      <c r="O18" s="3">
        <f t="shared" si="5"/>
        <v>2.059308072487644E-2</v>
      </c>
    </row>
    <row r="19" spans="1:26" ht="15.75" thickBot="1">
      <c r="A19" s="26" t="s">
        <v>58</v>
      </c>
      <c r="B19" s="78"/>
      <c r="C19" s="78">
        <v>1000</v>
      </c>
      <c r="D19" s="78"/>
      <c r="E19" s="78"/>
      <c r="F19" s="78"/>
      <c r="G19" s="78"/>
      <c r="H19" s="78"/>
      <c r="I19" s="78"/>
      <c r="J19" s="78"/>
      <c r="K19" s="78"/>
      <c r="L19" s="78"/>
      <c r="M19" s="49"/>
      <c r="N19" s="45">
        <f t="shared" si="4"/>
        <v>1000</v>
      </c>
      <c r="O19" s="3">
        <f t="shared" si="5"/>
        <v>4.118616144975288E-2</v>
      </c>
    </row>
    <row r="20" spans="1:26" ht="15.75" thickBot="1">
      <c r="A20" s="77" t="s">
        <v>76</v>
      </c>
      <c r="B20" s="78">
        <v>60</v>
      </c>
      <c r="C20" s="78">
        <v>60</v>
      </c>
      <c r="D20" s="78">
        <v>60</v>
      </c>
      <c r="E20" s="78">
        <v>60</v>
      </c>
      <c r="F20" s="78">
        <v>60</v>
      </c>
      <c r="G20" s="78">
        <v>60</v>
      </c>
      <c r="H20" s="78">
        <v>60</v>
      </c>
      <c r="I20" s="78">
        <v>60</v>
      </c>
      <c r="J20" s="78">
        <v>60</v>
      </c>
      <c r="K20" s="78">
        <v>60</v>
      </c>
      <c r="L20" s="78">
        <v>60</v>
      </c>
      <c r="M20" s="78">
        <v>60</v>
      </c>
      <c r="N20" s="45">
        <f t="shared" si="4"/>
        <v>720</v>
      </c>
      <c r="O20" s="3">
        <f t="shared" si="5"/>
        <v>2.9654036243822075E-2</v>
      </c>
    </row>
    <row r="21" spans="1:26" ht="15.75" customHeight="1" thickBot="1">
      <c r="A21" s="26" t="s">
        <v>59</v>
      </c>
      <c r="B21" s="78">
        <v>100</v>
      </c>
      <c r="C21" s="78">
        <v>100</v>
      </c>
      <c r="D21" s="78">
        <v>100</v>
      </c>
      <c r="E21" s="78">
        <v>100</v>
      </c>
      <c r="F21" s="78">
        <v>100</v>
      </c>
      <c r="G21" s="78">
        <v>100</v>
      </c>
      <c r="H21" s="78">
        <v>100</v>
      </c>
      <c r="I21" s="78">
        <v>100</v>
      </c>
      <c r="J21" s="78">
        <v>100</v>
      </c>
      <c r="K21" s="78">
        <v>100</v>
      </c>
      <c r="L21" s="78">
        <v>100</v>
      </c>
      <c r="M21" s="78">
        <v>100</v>
      </c>
      <c r="N21" s="45">
        <f t="shared" si="4"/>
        <v>1200</v>
      </c>
      <c r="O21" s="3">
        <f t="shared" si="5"/>
        <v>4.9423393739703461E-2</v>
      </c>
    </row>
    <row r="22" spans="1:26" ht="15.75" customHeight="1">
      <c r="A22" s="26" t="s">
        <v>60</v>
      </c>
      <c r="B22" s="78"/>
      <c r="C22" s="78"/>
      <c r="D22" s="78"/>
      <c r="E22" s="78"/>
      <c r="F22" s="78"/>
      <c r="G22" s="78"/>
      <c r="H22" s="78"/>
      <c r="I22" s="78"/>
      <c r="J22" s="49"/>
      <c r="K22" s="49"/>
      <c r="L22" s="49"/>
      <c r="M22" s="49">
        <v>450</v>
      </c>
      <c r="N22" s="45">
        <f t="shared" si="4"/>
        <v>450</v>
      </c>
      <c r="O22" s="3">
        <f t="shared" si="5"/>
        <v>1.8533772652388796E-2</v>
      </c>
    </row>
    <row r="23" spans="1:26" ht="15.75" customHeight="1">
      <c r="A23" s="26" t="s">
        <v>61</v>
      </c>
      <c r="B23" s="78">
        <f t="shared" ref="B23:M23" si="6">SUM(B8*0.4)</f>
        <v>280</v>
      </c>
      <c r="C23" s="78">
        <f t="shared" si="6"/>
        <v>280</v>
      </c>
      <c r="D23" s="78">
        <f t="shared" si="6"/>
        <v>280</v>
      </c>
      <c r="E23" s="78">
        <f t="shared" si="6"/>
        <v>280</v>
      </c>
      <c r="F23" s="78">
        <f t="shared" si="6"/>
        <v>360</v>
      </c>
      <c r="G23" s="78">
        <f t="shared" si="6"/>
        <v>360</v>
      </c>
      <c r="H23" s="78">
        <f t="shared" si="6"/>
        <v>360</v>
      </c>
      <c r="I23" s="78">
        <f t="shared" si="6"/>
        <v>360</v>
      </c>
      <c r="J23" s="78">
        <f t="shared" si="6"/>
        <v>480</v>
      </c>
      <c r="K23" s="78">
        <f t="shared" si="6"/>
        <v>480</v>
      </c>
      <c r="L23" s="78">
        <f t="shared" si="6"/>
        <v>480</v>
      </c>
      <c r="M23" s="78">
        <f t="shared" si="6"/>
        <v>480</v>
      </c>
      <c r="N23" s="45">
        <f t="shared" si="4"/>
        <v>4480</v>
      </c>
      <c r="O23" s="3">
        <f t="shared" si="5"/>
        <v>0.18451400329489293</v>
      </c>
    </row>
    <row r="24" spans="1:26" ht="15.75" customHeight="1" thickBot="1">
      <c r="A24" s="26" t="s">
        <v>62</v>
      </c>
      <c r="B24" s="78"/>
      <c r="C24" s="78"/>
      <c r="D24" s="78"/>
      <c r="E24" s="78"/>
      <c r="F24" s="78"/>
      <c r="G24" s="78"/>
      <c r="H24" s="78"/>
      <c r="I24" s="78"/>
      <c r="J24" s="49"/>
      <c r="K24" s="49">
        <v>2073</v>
      </c>
      <c r="L24" s="49"/>
      <c r="M24" s="49"/>
      <c r="N24" s="45">
        <f t="shared" si="4"/>
        <v>2073</v>
      </c>
      <c r="O24" s="3">
        <f t="shared" si="5"/>
        <v>8.5378912685337732E-2</v>
      </c>
    </row>
    <row r="25" spans="1:26" s="65" customFormat="1" ht="15.75" customHeight="1" thickBot="1">
      <c r="A25" s="26" t="s">
        <v>77</v>
      </c>
      <c r="B25" s="78">
        <v>165</v>
      </c>
      <c r="C25" s="78">
        <v>165</v>
      </c>
      <c r="D25" s="78">
        <v>165</v>
      </c>
      <c r="E25" s="78">
        <v>165</v>
      </c>
      <c r="F25" s="78">
        <v>165</v>
      </c>
      <c r="G25" s="78">
        <v>165</v>
      </c>
      <c r="H25" s="78">
        <v>165</v>
      </c>
      <c r="I25" s="78">
        <v>165</v>
      </c>
      <c r="J25" s="78">
        <v>165</v>
      </c>
      <c r="K25" s="78">
        <v>165</v>
      </c>
      <c r="L25" s="78">
        <v>165</v>
      </c>
      <c r="M25" s="78">
        <v>165</v>
      </c>
      <c r="N25" s="45">
        <f t="shared" si="4"/>
        <v>1980</v>
      </c>
      <c r="O25" s="3">
        <f t="shared" si="5"/>
        <v>8.1548599670510702E-2</v>
      </c>
    </row>
    <row r="26" spans="1:26" s="82" customFormat="1" ht="15.75" customHeight="1" thickBot="1">
      <c r="A26" s="26" t="s">
        <v>79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45">
        <f t="shared" si="4"/>
        <v>0</v>
      </c>
      <c r="O26" s="3">
        <f t="shared" si="5"/>
        <v>0</v>
      </c>
    </row>
    <row r="27" spans="1:26" ht="15.75" customHeight="1" thickBot="1">
      <c r="A27" s="51" t="s">
        <v>63</v>
      </c>
      <c r="B27" s="83">
        <f>SUM(B14:B26)</f>
        <v>1390</v>
      </c>
      <c r="C27" s="83">
        <f t="shared" ref="C27:N27" si="7">SUM(C14:C26)</f>
        <v>1850</v>
      </c>
      <c r="D27" s="83">
        <f t="shared" si="7"/>
        <v>850</v>
      </c>
      <c r="E27" s="83">
        <f t="shared" si="7"/>
        <v>775</v>
      </c>
      <c r="F27" s="83">
        <f t="shared" si="7"/>
        <v>855</v>
      </c>
      <c r="G27" s="83">
        <f t="shared" si="7"/>
        <v>855</v>
      </c>
      <c r="H27" s="83">
        <f t="shared" si="7"/>
        <v>855</v>
      </c>
      <c r="I27" s="83">
        <f t="shared" si="7"/>
        <v>855</v>
      </c>
      <c r="J27" s="83">
        <f t="shared" si="7"/>
        <v>975</v>
      </c>
      <c r="K27" s="83">
        <f t="shared" si="7"/>
        <v>3123</v>
      </c>
      <c r="L27" s="83">
        <f t="shared" si="7"/>
        <v>1050</v>
      </c>
      <c r="M27" s="83">
        <f t="shared" si="7"/>
        <v>1500</v>
      </c>
      <c r="N27" s="83">
        <f t="shared" si="7"/>
        <v>14933</v>
      </c>
      <c r="O27" s="3">
        <f t="shared" si="5"/>
        <v>0.61503294892915983</v>
      </c>
      <c r="P27" s="85">
        <f>SUM(N14:N26)</f>
        <v>14933</v>
      </c>
    </row>
    <row r="28" spans="1:26" ht="15.75" customHeight="1">
      <c r="A28" s="2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3"/>
    </row>
    <row r="29" spans="1:26" ht="15.75" customHeight="1">
      <c r="A29" s="52" t="s">
        <v>64</v>
      </c>
      <c r="B29" s="53">
        <f>SUM(B6+B12-B27)</f>
        <v>850</v>
      </c>
      <c r="C29" s="53">
        <f t="shared" ref="C29:M29" si="8">SUM(C6+C12-C27)</f>
        <v>250</v>
      </c>
      <c r="D29" s="53">
        <f t="shared" si="8"/>
        <v>650</v>
      </c>
      <c r="E29" s="53">
        <f t="shared" si="8"/>
        <v>1375</v>
      </c>
      <c r="F29" s="53">
        <f t="shared" si="8"/>
        <v>2220</v>
      </c>
      <c r="G29" s="53">
        <f t="shared" si="8"/>
        <v>3065</v>
      </c>
      <c r="H29" s="53">
        <f t="shared" si="8"/>
        <v>5150</v>
      </c>
      <c r="I29" s="53">
        <f t="shared" si="8"/>
        <v>6245</v>
      </c>
      <c r="J29" s="53">
        <f t="shared" si="8"/>
        <v>7520</v>
      </c>
      <c r="K29" s="53">
        <f t="shared" si="8"/>
        <v>6897</v>
      </c>
      <c r="L29" s="53">
        <f t="shared" si="8"/>
        <v>8347</v>
      </c>
      <c r="M29" s="53">
        <f t="shared" si="8"/>
        <v>9347</v>
      </c>
      <c r="N29" s="54"/>
      <c r="O29" s="55"/>
      <c r="P29" s="86">
        <f>SUM(N12-N27)</f>
        <v>9347</v>
      </c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5.75" customHeight="1">
      <c r="A30" s="57" t="s">
        <v>65</v>
      </c>
      <c r="B30" s="79">
        <v>438</v>
      </c>
      <c r="C30" s="79">
        <v>438</v>
      </c>
      <c r="D30" s="79">
        <v>438</v>
      </c>
      <c r="E30" s="79">
        <v>438</v>
      </c>
      <c r="F30" s="79">
        <v>438</v>
      </c>
      <c r="G30" s="79">
        <v>438</v>
      </c>
      <c r="H30" s="79">
        <v>438</v>
      </c>
      <c r="I30" s="79">
        <v>438</v>
      </c>
      <c r="J30" s="79">
        <v>438</v>
      </c>
      <c r="K30" s="79">
        <v>438</v>
      </c>
      <c r="L30" s="79">
        <v>438</v>
      </c>
      <c r="M30" s="79">
        <v>438</v>
      </c>
      <c r="N30" s="81">
        <f t="shared" ref="N30:N31" si="9">SUM(B30:M30)</f>
        <v>5256</v>
      </c>
      <c r="O30" s="5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51" t="s">
        <v>24</v>
      </c>
      <c r="B31" s="80">
        <v>182</v>
      </c>
      <c r="C31" s="80">
        <v>182</v>
      </c>
      <c r="D31" s="80">
        <v>182</v>
      </c>
      <c r="E31" s="80">
        <v>182</v>
      </c>
      <c r="F31" s="80">
        <v>182</v>
      </c>
      <c r="G31" s="80">
        <v>182</v>
      </c>
      <c r="H31" s="80">
        <v>182</v>
      </c>
      <c r="I31" s="80">
        <v>182</v>
      </c>
      <c r="J31" s="80">
        <v>182</v>
      </c>
      <c r="K31" s="80">
        <v>182</v>
      </c>
      <c r="L31" s="80">
        <v>182</v>
      </c>
      <c r="M31" s="80">
        <v>182</v>
      </c>
      <c r="N31" s="81">
        <f t="shared" si="9"/>
        <v>2184</v>
      </c>
      <c r="O31" s="5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59" t="s">
        <v>66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3"/>
    </row>
    <row r="33" spans="1:26" ht="15.75" customHeight="1">
      <c r="A33" s="61" t="s">
        <v>67</v>
      </c>
      <c r="B33" s="62">
        <f>SUM(B12-B27-B30-B31-B32)</f>
        <v>230</v>
      </c>
      <c r="C33" s="62">
        <f t="shared" ref="C33:M33" si="10">SUM(C12-C27-C30-C31-C32)</f>
        <v>-1220</v>
      </c>
      <c r="D33" s="62">
        <f t="shared" si="10"/>
        <v>-220</v>
      </c>
      <c r="E33" s="62">
        <f t="shared" si="10"/>
        <v>105</v>
      </c>
      <c r="F33" s="62">
        <f t="shared" si="10"/>
        <v>225</v>
      </c>
      <c r="G33" s="62">
        <f t="shared" si="10"/>
        <v>225</v>
      </c>
      <c r="H33" s="62">
        <f t="shared" si="10"/>
        <v>1465</v>
      </c>
      <c r="I33" s="62">
        <f t="shared" si="10"/>
        <v>475</v>
      </c>
      <c r="J33" s="62">
        <f t="shared" si="10"/>
        <v>655</v>
      </c>
      <c r="K33" s="62">
        <f t="shared" si="10"/>
        <v>-1243</v>
      </c>
      <c r="L33" s="62">
        <f t="shared" si="10"/>
        <v>830</v>
      </c>
      <c r="M33" s="62">
        <f t="shared" si="10"/>
        <v>380</v>
      </c>
      <c r="N33" s="62">
        <f>SUM(N12-N27-N30-N31-N32)</f>
        <v>1907</v>
      </c>
      <c r="O33" s="58"/>
      <c r="P33" s="17">
        <f>SUM(P29-N30-N31)</f>
        <v>1907</v>
      </c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26"/>
      <c r="B34" s="7"/>
      <c r="C34" s="7"/>
      <c r="D34" s="7"/>
      <c r="E34" s="30"/>
      <c r="F34" s="30"/>
      <c r="G34" s="30"/>
      <c r="H34" s="30"/>
      <c r="I34" s="30"/>
      <c r="J34" s="7"/>
      <c r="K34" s="7"/>
      <c r="L34" s="7"/>
      <c r="M34" s="7"/>
      <c r="N34" s="7"/>
      <c r="O34" s="5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63" t="s">
        <v>68</v>
      </c>
      <c r="B35" s="7"/>
      <c r="C35" s="7"/>
      <c r="D35" s="7"/>
      <c r="E35" s="30"/>
      <c r="F35" s="30"/>
      <c r="G35" s="30"/>
      <c r="H35" s="30"/>
      <c r="I35" s="30"/>
      <c r="J35" s="7"/>
      <c r="K35" s="7"/>
      <c r="L35" s="7"/>
      <c r="M35" s="7"/>
      <c r="N35" s="7"/>
      <c r="O35" s="5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30" t="s">
        <v>26</v>
      </c>
      <c r="B36" s="7"/>
      <c r="C36" s="7"/>
      <c r="D36" s="7"/>
      <c r="E36" s="30"/>
      <c r="F36" s="30"/>
      <c r="G36" s="30"/>
      <c r="H36" s="30"/>
      <c r="I36" s="30"/>
      <c r="J36" s="7"/>
      <c r="K36" s="7"/>
      <c r="L36" s="7"/>
      <c r="M36" s="7"/>
      <c r="N36" s="7"/>
      <c r="O36" s="5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26" t="s">
        <v>84</v>
      </c>
      <c r="B37" s="7"/>
      <c r="C37" s="7"/>
      <c r="D37" s="7"/>
      <c r="E37" s="30"/>
      <c r="F37" s="30"/>
      <c r="G37" s="30"/>
      <c r="H37" s="30"/>
      <c r="I37" s="30"/>
      <c r="J37" s="7"/>
      <c r="K37" s="7"/>
      <c r="L37" s="7"/>
      <c r="M37" s="7"/>
      <c r="N37" s="7"/>
      <c r="O37" s="5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26" t="s">
        <v>69</v>
      </c>
      <c r="B38" s="7"/>
      <c r="C38" s="7"/>
      <c r="D38" s="7"/>
      <c r="E38" s="30"/>
      <c r="F38" s="30"/>
      <c r="G38" s="30"/>
      <c r="H38" s="30"/>
      <c r="I38" s="30"/>
      <c r="J38" s="7"/>
      <c r="K38" s="7"/>
      <c r="L38" s="7"/>
      <c r="M38" s="7"/>
      <c r="N38" s="7"/>
      <c r="O38" s="5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26" t="s">
        <v>83</v>
      </c>
      <c r="B39" s="30"/>
      <c r="C39" s="30"/>
      <c r="D39" s="30"/>
      <c r="E39" s="30"/>
      <c r="F39" s="30"/>
      <c r="G39" s="30"/>
      <c r="H39" s="30"/>
      <c r="I39" s="30"/>
      <c r="J39" s="7"/>
      <c r="K39" s="7"/>
      <c r="L39" s="7"/>
      <c r="M39" s="7"/>
      <c r="N39" s="7"/>
      <c r="O39" s="58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26" t="s">
        <v>87</v>
      </c>
      <c r="B40" s="7"/>
      <c r="C40" s="7"/>
      <c r="D40" s="7"/>
      <c r="E40" s="7"/>
      <c r="F40" s="7"/>
      <c r="G40" s="7"/>
      <c r="H40" s="30"/>
      <c r="I40" s="30"/>
      <c r="J40" s="7"/>
      <c r="K40" s="7"/>
      <c r="L40" s="7"/>
      <c r="M40" s="7"/>
      <c r="N40" s="7"/>
      <c r="O40" s="58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7"/>
      <c r="B41" s="7"/>
      <c r="C41" s="7"/>
      <c r="D41" s="7"/>
      <c r="E41" s="7"/>
      <c r="F41" s="7"/>
      <c r="G41" s="7"/>
      <c r="H41" s="30"/>
      <c r="I41" s="30"/>
      <c r="J41" s="7"/>
      <c r="K41" s="7"/>
      <c r="L41" s="7"/>
      <c r="M41" s="7"/>
      <c r="N41" s="7"/>
      <c r="O41" s="58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30" t="s">
        <v>70</v>
      </c>
      <c r="B42" s="7"/>
      <c r="C42" s="7"/>
      <c r="D42" s="7"/>
      <c r="E42" s="7"/>
      <c r="F42" s="7"/>
      <c r="G42" s="7"/>
      <c r="H42" s="30"/>
      <c r="I42" s="30"/>
      <c r="J42" s="7"/>
      <c r="K42" s="7"/>
      <c r="L42" s="7"/>
      <c r="M42" s="7"/>
      <c r="N42" s="7"/>
      <c r="O42" s="5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26" t="s">
        <v>86</v>
      </c>
      <c r="B43" s="7"/>
      <c r="C43" s="7"/>
      <c r="D43" s="7"/>
      <c r="E43" s="7"/>
      <c r="F43" s="7"/>
      <c r="G43" s="7"/>
      <c r="H43" s="30"/>
      <c r="I43" s="30"/>
      <c r="J43" s="7"/>
      <c r="K43" s="7"/>
      <c r="L43" s="7"/>
      <c r="M43" s="7"/>
      <c r="N43" s="7"/>
      <c r="O43" s="5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26" t="s">
        <v>85</v>
      </c>
      <c r="B44" s="7"/>
      <c r="C44" s="7"/>
      <c r="D44" s="7"/>
      <c r="E44" s="7"/>
      <c r="F44" s="7"/>
      <c r="G44" s="7"/>
      <c r="H44" s="30"/>
      <c r="I44" s="30"/>
      <c r="J44" s="7"/>
      <c r="K44" s="7"/>
      <c r="L44" s="7"/>
      <c r="M44" s="7"/>
      <c r="N44" s="7"/>
      <c r="O44" s="5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26" t="s">
        <v>54</v>
      </c>
      <c r="B45" s="7"/>
      <c r="C45" s="7"/>
      <c r="D45" s="7"/>
      <c r="E45" s="7"/>
      <c r="F45" s="7"/>
      <c r="G45" s="7"/>
      <c r="H45" s="30"/>
      <c r="I45" s="30"/>
      <c r="J45" s="7"/>
      <c r="K45" s="7"/>
      <c r="L45" s="7"/>
      <c r="M45" s="7"/>
      <c r="N45" s="7"/>
      <c r="O45" s="58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26" t="s">
        <v>56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7"/>
      <c r="O46" s="58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26" t="s">
        <v>57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58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26" t="s">
        <v>58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58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82" customFormat="1" ht="15.75" customHeight="1">
      <c r="A49" s="26" t="s">
        <v>89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58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26" t="s">
        <v>71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58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26" t="s">
        <v>88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7"/>
      <c r="O51" s="58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82" customFormat="1" ht="15.75" customHeight="1">
      <c r="A52" s="26" t="s">
        <v>90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7"/>
      <c r="O52" s="58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77" t="s">
        <v>95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8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82" customFormat="1" ht="15.75" customHeight="1">
      <c r="A54" s="77" t="s">
        <v>91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58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s="82" customFormat="1" ht="15.75" customHeight="1">
      <c r="A55" s="77" t="s">
        <v>80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5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s="82" customFormat="1" ht="15.75" customHeight="1">
      <c r="A56" s="77" t="s">
        <v>92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5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s="82" customFormat="1" ht="15.75" customHeight="1">
      <c r="A57" s="77" t="s">
        <v>93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5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s="82" customFormat="1" ht="15.75" customHeight="1">
      <c r="A58" s="7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5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 thickBot="1">
      <c r="A59" s="2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5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66" t="s">
        <v>72</v>
      </c>
      <c r="B60" s="67" t="s">
        <v>5</v>
      </c>
      <c r="C60" s="67" t="s">
        <v>8</v>
      </c>
      <c r="D60" s="67" t="s">
        <v>9</v>
      </c>
      <c r="E60" s="67" t="s">
        <v>10</v>
      </c>
      <c r="F60" s="67" t="s">
        <v>11</v>
      </c>
      <c r="G60" s="67" t="s">
        <v>12</v>
      </c>
      <c r="H60" s="67" t="s">
        <v>13</v>
      </c>
      <c r="I60" s="67" t="s">
        <v>14</v>
      </c>
      <c r="J60" s="67" t="s">
        <v>15</v>
      </c>
      <c r="K60" s="67" t="s">
        <v>16</v>
      </c>
      <c r="L60" s="67" t="s">
        <v>17</v>
      </c>
      <c r="M60" s="67" t="s">
        <v>18</v>
      </c>
      <c r="N60" s="68" t="s">
        <v>19</v>
      </c>
      <c r="O60" s="5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69" t="s">
        <v>73</v>
      </c>
      <c r="B61" s="70">
        <v>20</v>
      </c>
      <c r="C61" s="70">
        <v>20</v>
      </c>
      <c r="D61" s="70">
        <v>20</v>
      </c>
      <c r="E61" s="70">
        <v>20</v>
      </c>
      <c r="F61" s="70">
        <v>20</v>
      </c>
      <c r="G61" s="70">
        <v>20</v>
      </c>
      <c r="H61" s="70">
        <v>20</v>
      </c>
      <c r="I61" s="70">
        <v>20</v>
      </c>
      <c r="J61" s="70">
        <v>20</v>
      </c>
      <c r="K61" s="70">
        <v>20</v>
      </c>
      <c r="L61" s="70">
        <v>20</v>
      </c>
      <c r="M61" s="70">
        <v>20</v>
      </c>
      <c r="N61" s="71">
        <f t="shared" ref="N61:N63" si="11">SUM(B61:M61)</f>
        <v>240</v>
      </c>
      <c r="O61" s="5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69" t="s">
        <v>74</v>
      </c>
      <c r="B62" s="73">
        <v>35</v>
      </c>
      <c r="C62" s="73">
        <v>35</v>
      </c>
      <c r="D62" s="73">
        <v>35</v>
      </c>
      <c r="E62" s="73">
        <v>35</v>
      </c>
      <c r="F62" s="73">
        <v>45</v>
      </c>
      <c r="G62" s="73">
        <v>45</v>
      </c>
      <c r="H62" s="73">
        <v>45</v>
      </c>
      <c r="I62" s="73">
        <v>45</v>
      </c>
      <c r="J62" s="73">
        <v>60</v>
      </c>
      <c r="K62" s="73">
        <v>60</v>
      </c>
      <c r="L62" s="73">
        <v>60</v>
      </c>
      <c r="M62" s="73">
        <v>60</v>
      </c>
      <c r="N62" s="74">
        <f t="shared" si="11"/>
        <v>560</v>
      </c>
      <c r="O62" s="5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 thickBot="1">
      <c r="A63" s="72" t="s">
        <v>75</v>
      </c>
      <c r="B63" s="75">
        <f t="shared" ref="B63:M63" si="12">SUM(B62*B61)</f>
        <v>700</v>
      </c>
      <c r="C63" s="75">
        <f t="shared" si="12"/>
        <v>700</v>
      </c>
      <c r="D63" s="75">
        <f t="shared" si="12"/>
        <v>700</v>
      </c>
      <c r="E63" s="75">
        <f t="shared" si="12"/>
        <v>700</v>
      </c>
      <c r="F63" s="75">
        <f t="shared" si="12"/>
        <v>900</v>
      </c>
      <c r="G63" s="75">
        <f t="shared" si="12"/>
        <v>900</v>
      </c>
      <c r="H63" s="75">
        <f t="shared" si="12"/>
        <v>900</v>
      </c>
      <c r="I63" s="75">
        <f t="shared" si="12"/>
        <v>900</v>
      </c>
      <c r="J63" s="75">
        <f t="shared" si="12"/>
        <v>1200</v>
      </c>
      <c r="K63" s="75">
        <f t="shared" si="12"/>
        <v>1200</v>
      </c>
      <c r="L63" s="75">
        <f t="shared" si="12"/>
        <v>1200</v>
      </c>
      <c r="M63" s="75">
        <f t="shared" si="12"/>
        <v>1200</v>
      </c>
      <c r="N63" s="76">
        <f t="shared" si="11"/>
        <v>11200</v>
      </c>
      <c r="O63" s="58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26"/>
      <c r="B64" s="7"/>
      <c r="C64" s="7"/>
      <c r="D64" s="7"/>
      <c r="E64" s="7"/>
      <c r="F64" s="7"/>
      <c r="G64" s="7"/>
      <c r="O64" s="3"/>
    </row>
    <row r="65" spans="1:15" ht="15.75" customHeight="1">
      <c r="A65" s="26"/>
      <c r="B65" s="7"/>
      <c r="C65" s="7"/>
      <c r="D65" s="7"/>
      <c r="E65" s="7"/>
      <c r="F65" s="7"/>
      <c r="O65" s="3"/>
    </row>
    <row r="66" spans="1:15" ht="15.75" customHeight="1">
      <c r="A66" s="26"/>
      <c r="O66" s="3"/>
    </row>
    <row r="67" spans="1:15" ht="15.75" customHeight="1">
      <c r="A67" s="26"/>
      <c r="O67" s="3"/>
    </row>
    <row r="68" spans="1:15" ht="15.75" customHeight="1">
      <c r="A68" s="26"/>
      <c r="O68" s="3"/>
    </row>
    <row r="69" spans="1:15" ht="15.75" customHeight="1">
      <c r="A69" s="26"/>
      <c r="O69" s="3"/>
    </row>
    <row r="70" spans="1:15" ht="15.75" customHeight="1">
      <c r="A70" s="26"/>
      <c r="O70" s="3"/>
    </row>
    <row r="71" spans="1:15" ht="15.75" customHeight="1">
      <c r="A71" s="26"/>
      <c r="O71" s="3"/>
    </row>
    <row r="72" spans="1:15" ht="15.75" customHeight="1">
      <c r="A72" s="26"/>
      <c r="O72" s="3"/>
    </row>
    <row r="73" spans="1:15" ht="15.75" customHeight="1">
      <c r="A73" s="26"/>
      <c r="O73" s="3"/>
    </row>
    <row r="74" spans="1:15" ht="15.75" customHeight="1">
      <c r="O74" s="3"/>
    </row>
    <row r="75" spans="1:15" ht="15.75" customHeight="1">
      <c r="O75" s="3"/>
    </row>
    <row r="76" spans="1:15" ht="15.75" customHeight="1">
      <c r="O76" s="3"/>
    </row>
    <row r="77" spans="1:15" ht="15.75" customHeight="1">
      <c r="O77" s="3"/>
    </row>
    <row r="78" spans="1:15" ht="15.75" customHeight="1">
      <c r="O78" s="3"/>
    </row>
    <row r="79" spans="1:15" ht="15.75" customHeight="1">
      <c r="O79" s="3"/>
    </row>
    <row r="80" spans="1:15" ht="15.75" customHeight="1">
      <c r="O80" s="3"/>
    </row>
    <row r="81" spans="15:15" ht="15.75" customHeight="1">
      <c r="O81" s="3"/>
    </row>
    <row r="82" spans="15:15" ht="15.75" customHeight="1">
      <c r="O82" s="3"/>
    </row>
    <row r="83" spans="15:15" ht="15.75" customHeight="1">
      <c r="O83" s="3"/>
    </row>
    <row r="84" spans="15:15" ht="15.75" customHeight="1">
      <c r="O84" s="3"/>
    </row>
    <row r="85" spans="15:15" ht="15.75" customHeight="1">
      <c r="O85" s="3"/>
    </row>
    <row r="86" spans="15:15" ht="15.75" customHeight="1">
      <c r="O86" s="3"/>
    </row>
    <row r="87" spans="15:15" ht="15.75" customHeight="1">
      <c r="O87" s="3"/>
    </row>
    <row r="88" spans="15:15" ht="15.75" customHeight="1">
      <c r="O88" s="3"/>
    </row>
    <row r="89" spans="15:15" ht="15.75" customHeight="1">
      <c r="O89" s="3"/>
    </row>
    <row r="90" spans="15:15" ht="15.75" customHeight="1">
      <c r="O90" s="3"/>
    </row>
    <row r="91" spans="15:15" ht="15.75" customHeight="1">
      <c r="O91" s="3"/>
    </row>
    <row r="92" spans="15:15" ht="15.75" customHeight="1">
      <c r="O92" s="3"/>
    </row>
    <row r="93" spans="15:15" ht="15.75" customHeight="1">
      <c r="O93" s="3"/>
    </row>
    <row r="94" spans="15:15" ht="15.75" customHeight="1">
      <c r="O94" s="3"/>
    </row>
    <row r="95" spans="15:15" ht="15.75" customHeight="1">
      <c r="O95" s="3"/>
    </row>
    <row r="96" spans="15:15" ht="15.75" customHeight="1">
      <c r="O96" s="3"/>
    </row>
    <row r="97" spans="15:15" ht="15.75" customHeight="1">
      <c r="O97" s="3"/>
    </row>
    <row r="98" spans="15:15" ht="15.75" customHeight="1">
      <c r="O98" s="3"/>
    </row>
    <row r="99" spans="15:15" ht="15.75" customHeight="1">
      <c r="O99" s="3"/>
    </row>
    <row r="100" spans="15:15" ht="15.75" customHeight="1">
      <c r="O100" s="3"/>
    </row>
    <row r="101" spans="15:15" ht="15.75" customHeight="1">
      <c r="O101" s="3"/>
    </row>
    <row r="102" spans="15:15" ht="15.75" customHeight="1">
      <c r="O102" s="3"/>
    </row>
    <row r="103" spans="15:15" ht="15.75" customHeight="1">
      <c r="O103" s="3"/>
    </row>
    <row r="104" spans="15:15" ht="15.75" customHeight="1">
      <c r="O104" s="3"/>
    </row>
    <row r="105" spans="15:15" ht="15.75" customHeight="1">
      <c r="O105" s="3"/>
    </row>
    <row r="106" spans="15:15" ht="15.75" customHeight="1">
      <c r="O106" s="3"/>
    </row>
    <row r="107" spans="15:15" ht="15.75" customHeight="1">
      <c r="O107" s="3"/>
    </row>
    <row r="108" spans="15:15" ht="15.75" customHeight="1">
      <c r="O108" s="3"/>
    </row>
    <row r="109" spans="15:15" ht="15.75" customHeight="1">
      <c r="O109" s="3"/>
    </row>
    <row r="110" spans="15:15" ht="15.75" customHeight="1">
      <c r="O110" s="3"/>
    </row>
    <row r="111" spans="15:15" ht="15.75" customHeight="1">
      <c r="O111" s="3"/>
    </row>
    <row r="112" spans="15:15" ht="15.75" customHeight="1">
      <c r="O112" s="3"/>
    </row>
    <row r="113" spans="15:15" ht="15.75" customHeight="1">
      <c r="O113" s="3"/>
    </row>
    <row r="114" spans="15:15" ht="15.75" customHeight="1">
      <c r="O114" s="3"/>
    </row>
    <row r="115" spans="15:15" ht="15.75" customHeight="1">
      <c r="O115" s="3"/>
    </row>
    <row r="116" spans="15:15" ht="15.75" customHeight="1">
      <c r="O116" s="3"/>
    </row>
    <row r="117" spans="15:15" ht="15.75" customHeight="1">
      <c r="O117" s="3"/>
    </row>
    <row r="118" spans="15:15" ht="15.75" customHeight="1">
      <c r="O118" s="3"/>
    </row>
    <row r="119" spans="15:15" ht="15.75" customHeight="1">
      <c r="O119" s="3"/>
    </row>
    <row r="120" spans="15:15" ht="15.75" customHeight="1">
      <c r="O120" s="3"/>
    </row>
    <row r="121" spans="15:15" ht="15.75" customHeight="1">
      <c r="O121" s="3"/>
    </row>
    <row r="122" spans="15:15" ht="15.75" customHeight="1">
      <c r="O122" s="3"/>
    </row>
    <row r="123" spans="15:15" ht="15.75" customHeight="1">
      <c r="O123" s="3"/>
    </row>
    <row r="124" spans="15:15" ht="15.75" customHeight="1">
      <c r="O124" s="3"/>
    </row>
    <row r="125" spans="15:15" ht="15.75" customHeight="1">
      <c r="O125" s="3"/>
    </row>
    <row r="126" spans="15:15" ht="15.75" customHeight="1">
      <c r="O126" s="3"/>
    </row>
    <row r="127" spans="15:15" ht="15.75" customHeight="1">
      <c r="O127" s="3"/>
    </row>
    <row r="128" spans="15:15" ht="15.75" customHeight="1">
      <c r="O128" s="3"/>
    </row>
    <row r="129" spans="15:15" ht="15.75" customHeight="1">
      <c r="O129" s="3"/>
    </row>
    <row r="130" spans="15:15" ht="15.75" customHeight="1">
      <c r="O130" s="3"/>
    </row>
    <row r="131" spans="15:15" ht="15.75" customHeight="1">
      <c r="O131" s="3"/>
    </row>
    <row r="132" spans="15:15" ht="15.75" customHeight="1">
      <c r="O132" s="3"/>
    </row>
    <row r="133" spans="15:15" ht="15.75" customHeight="1">
      <c r="O133" s="3"/>
    </row>
    <row r="134" spans="15:15" ht="15.75" customHeight="1">
      <c r="O134" s="3"/>
    </row>
    <row r="135" spans="15:15" ht="15.75" customHeight="1">
      <c r="O135" s="3"/>
    </row>
    <row r="136" spans="15:15" ht="15.75" customHeight="1">
      <c r="O136" s="3"/>
    </row>
    <row r="137" spans="15:15" ht="15.75" customHeight="1">
      <c r="O137" s="3"/>
    </row>
    <row r="138" spans="15:15" ht="15.75" customHeight="1">
      <c r="O138" s="3"/>
    </row>
    <row r="139" spans="15:15" ht="15.75" customHeight="1">
      <c r="O139" s="3"/>
    </row>
    <row r="140" spans="15:15" ht="15.75" customHeight="1">
      <c r="O140" s="3"/>
    </row>
    <row r="141" spans="15:15" ht="15.75" customHeight="1">
      <c r="O141" s="3"/>
    </row>
    <row r="142" spans="15:15" ht="15.75" customHeight="1">
      <c r="O142" s="3"/>
    </row>
    <row r="143" spans="15:15" ht="15.75" customHeight="1">
      <c r="O143" s="3"/>
    </row>
    <row r="144" spans="15:15" ht="15.75" customHeight="1">
      <c r="O144" s="3"/>
    </row>
    <row r="145" spans="15:15" ht="15.75" customHeight="1">
      <c r="O145" s="3"/>
    </row>
    <row r="146" spans="15:15" ht="15.75" customHeight="1">
      <c r="O146" s="3"/>
    </row>
    <row r="147" spans="15:15" ht="15.75" customHeight="1">
      <c r="O147" s="3"/>
    </row>
    <row r="148" spans="15:15" ht="15.75" customHeight="1">
      <c r="O148" s="3"/>
    </row>
    <row r="149" spans="15:15" ht="15.75" customHeight="1">
      <c r="O149" s="3"/>
    </row>
    <row r="150" spans="15:15" ht="15.75" customHeight="1">
      <c r="O150" s="3"/>
    </row>
    <row r="151" spans="15:15" ht="15.75" customHeight="1">
      <c r="O151" s="3"/>
    </row>
    <row r="152" spans="15:15" ht="15.75" customHeight="1">
      <c r="O152" s="3"/>
    </row>
    <row r="153" spans="15:15" ht="15.75" customHeight="1">
      <c r="O153" s="3"/>
    </row>
    <row r="154" spans="15:15" ht="15.75" customHeight="1">
      <c r="O154" s="3"/>
    </row>
    <row r="155" spans="15:15" ht="15.75" customHeight="1">
      <c r="O155" s="3"/>
    </row>
    <row r="156" spans="15:15" ht="15.75" customHeight="1">
      <c r="O156" s="3"/>
    </row>
    <row r="157" spans="15:15" ht="15.75" customHeight="1">
      <c r="O157" s="3"/>
    </row>
    <row r="158" spans="15:15" ht="15.75" customHeight="1">
      <c r="O158" s="3"/>
    </row>
    <row r="159" spans="15:15" ht="15.75" customHeight="1">
      <c r="O159" s="3"/>
    </row>
    <row r="160" spans="15:15" ht="15.75" customHeight="1">
      <c r="O160" s="3"/>
    </row>
    <row r="161" spans="15:15" ht="15.75" customHeight="1">
      <c r="O161" s="3"/>
    </row>
    <row r="162" spans="15:15" ht="15.75" customHeight="1">
      <c r="O162" s="3"/>
    </row>
    <row r="163" spans="15:15" ht="15.75" customHeight="1">
      <c r="O163" s="3"/>
    </row>
    <row r="164" spans="15:15" ht="15.75" customHeight="1">
      <c r="O164" s="3"/>
    </row>
    <row r="165" spans="15:15" ht="15.75" customHeight="1">
      <c r="O165" s="3"/>
    </row>
    <row r="166" spans="15:15" ht="15.75" customHeight="1">
      <c r="O166" s="3"/>
    </row>
    <row r="167" spans="15:15" ht="15.75" customHeight="1">
      <c r="O167" s="3"/>
    </row>
    <row r="168" spans="15:15" ht="15.75" customHeight="1">
      <c r="O168" s="3"/>
    </row>
    <row r="169" spans="15:15" ht="15.75" customHeight="1">
      <c r="O169" s="3"/>
    </row>
    <row r="170" spans="15:15" ht="15.75" customHeight="1">
      <c r="O170" s="3"/>
    </row>
    <row r="171" spans="15:15" ht="15.75" customHeight="1">
      <c r="O171" s="3"/>
    </row>
    <row r="172" spans="15:15" ht="15.75" customHeight="1">
      <c r="O172" s="3"/>
    </row>
    <row r="173" spans="15:15" ht="15.75" customHeight="1">
      <c r="O173" s="3"/>
    </row>
    <row r="174" spans="15:15" ht="15.75" customHeight="1">
      <c r="O174" s="3"/>
    </row>
    <row r="175" spans="15:15" ht="15.75" customHeight="1">
      <c r="O175" s="3"/>
    </row>
    <row r="176" spans="15:15" ht="15.75" customHeight="1">
      <c r="O176" s="3"/>
    </row>
    <row r="177" spans="15:15" ht="15.75" customHeight="1">
      <c r="O177" s="3"/>
    </row>
    <row r="178" spans="15:15" ht="15.75" customHeight="1">
      <c r="O178" s="3"/>
    </row>
    <row r="179" spans="15:15" ht="15.75" customHeight="1">
      <c r="O179" s="3"/>
    </row>
    <row r="180" spans="15:15" ht="15.75" customHeight="1">
      <c r="O180" s="3"/>
    </row>
    <row r="181" spans="15:15" ht="15.75" customHeight="1">
      <c r="O181" s="3"/>
    </row>
    <row r="182" spans="15:15" ht="15.75" customHeight="1">
      <c r="O182" s="3"/>
    </row>
    <row r="183" spans="15:15" ht="15.75" customHeight="1">
      <c r="O183" s="3"/>
    </row>
    <row r="184" spans="15:15" ht="15.75" customHeight="1">
      <c r="O184" s="3"/>
    </row>
    <row r="185" spans="15:15" ht="15.75" customHeight="1">
      <c r="O185" s="3"/>
    </row>
    <row r="186" spans="15:15" ht="15.75" customHeight="1">
      <c r="O186" s="3"/>
    </row>
    <row r="187" spans="15:15" ht="15.75" customHeight="1">
      <c r="O187" s="3"/>
    </row>
    <row r="188" spans="15:15" ht="15.75" customHeight="1">
      <c r="O188" s="3"/>
    </row>
    <row r="189" spans="15:15" ht="15.75" customHeight="1">
      <c r="O189" s="3"/>
    </row>
    <row r="190" spans="15:15" ht="15.75" customHeight="1">
      <c r="O190" s="3"/>
    </row>
    <row r="191" spans="15:15" ht="15.75" customHeight="1">
      <c r="O191" s="3"/>
    </row>
    <row r="192" spans="15:15" ht="15.75" customHeight="1">
      <c r="O192" s="3"/>
    </row>
    <row r="193" spans="15:15" ht="15.75" customHeight="1">
      <c r="O193" s="3"/>
    </row>
    <row r="194" spans="15:15" ht="15.75" customHeight="1">
      <c r="O194" s="3"/>
    </row>
    <row r="195" spans="15:15" ht="15.75" customHeight="1">
      <c r="O195" s="3"/>
    </row>
    <row r="196" spans="15:15" ht="15.75" customHeight="1">
      <c r="O196" s="3"/>
    </row>
    <row r="197" spans="15:15" ht="15.75" customHeight="1">
      <c r="O197" s="3"/>
    </row>
    <row r="198" spans="15:15" ht="15.75" customHeight="1">
      <c r="O198" s="3"/>
    </row>
    <row r="199" spans="15:15" ht="15.75" customHeight="1">
      <c r="O199" s="3"/>
    </row>
    <row r="200" spans="15:15" ht="15.75" customHeight="1">
      <c r="O200" s="3"/>
    </row>
    <row r="201" spans="15:15" ht="15.75" customHeight="1">
      <c r="O201" s="3"/>
    </row>
    <row r="202" spans="15:15" ht="15.75" customHeight="1">
      <c r="O202" s="3"/>
    </row>
    <row r="203" spans="15:15" ht="15.75" customHeight="1">
      <c r="O203" s="3"/>
    </row>
    <row r="204" spans="15:15" ht="15.75" customHeight="1">
      <c r="O204" s="3"/>
    </row>
    <row r="205" spans="15:15" ht="15.75" customHeight="1">
      <c r="O205" s="3"/>
    </row>
    <row r="206" spans="15:15" ht="15.75" customHeight="1">
      <c r="O206" s="3"/>
    </row>
    <row r="207" spans="15:15" ht="15.75" customHeight="1">
      <c r="O207" s="3"/>
    </row>
    <row r="208" spans="15:15" ht="15.75" customHeight="1">
      <c r="O208" s="3"/>
    </row>
    <row r="209" spans="15:15" ht="15.75" customHeight="1">
      <c r="O209" s="3"/>
    </row>
    <row r="210" spans="15:15" ht="15.75" customHeight="1">
      <c r="O210" s="3"/>
    </row>
    <row r="211" spans="15:15" ht="15.75" customHeight="1">
      <c r="O211" s="3"/>
    </row>
    <row r="212" spans="15:15" ht="15.75" customHeight="1">
      <c r="O212" s="3"/>
    </row>
    <row r="213" spans="15:15" ht="15.75" customHeight="1">
      <c r="O213" s="3"/>
    </row>
    <row r="214" spans="15:15" ht="15.75" customHeight="1">
      <c r="O214" s="3"/>
    </row>
    <row r="215" spans="15:15" ht="15.75" customHeight="1">
      <c r="O215" s="3"/>
    </row>
    <row r="216" spans="15:15" ht="15.75" customHeight="1">
      <c r="O216" s="3"/>
    </row>
    <row r="217" spans="15:15" ht="15.75" customHeight="1">
      <c r="O217" s="3"/>
    </row>
    <row r="218" spans="15:15" ht="15.75" customHeight="1">
      <c r="O218" s="3"/>
    </row>
    <row r="219" spans="15:15" ht="15.75" customHeight="1">
      <c r="O219" s="3"/>
    </row>
    <row r="220" spans="15:15" ht="15.75" customHeight="1">
      <c r="O220" s="3"/>
    </row>
    <row r="221" spans="15:15" ht="15.75" customHeight="1">
      <c r="O221" s="3"/>
    </row>
    <row r="222" spans="15:15" ht="15.75" customHeight="1">
      <c r="O222" s="3"/>
    </row>
    <row r="223" spans="15:15" ht="15.75" customHeight="1">
      <c r="O223" s="3"/>
    </row>
    <row r="224" spans="15:15" ht="15.75" customHeight="1">
      <c r="O224" s="3"/>
    </row>
    <row r="225" spans="15:15" ht="15.75" customHeight="1">
      <c r="O225" s="3"/>
    </row>
    <row r="226" spans="15:15" ht="15.75" customHeight="1">
      <c r="O226" s="3"/>
    </row>
    <row r="227" spans="15:15" ht="15.75" customHeight="1">
      <c r="O227" s="3"/>
    </row>
    <row r="228" spans="15:15" ht="15.75" customHeight="1">
      <c r="O228" s="3"/>
    </row>
    <row r="229" spans="15:15" ht="15.75" customHeight="1">
      <c r="O229" s="3"/>
    </row>
    <row r="230" spans="15:15" ht="15.75" customHeight="1">
      <c r="O230" s="3"/>
    </row>
    <row r="231" spans="15:15" ht="15.75" customHeight="1">
      <c r="O231" s="3"/>
    </row>
    <row r="232" spans="15:15" ht="15.75" customHeight="1">
      <c r="O232" s="3"/>
    </row>
    <row r="233" spans="15:15" ht="15.75" customHeight="1">
      <c r="O233" s="3"/>
    </row>
    <row r="234" spans="15:15" ht="15.75" customHeight="1">
      <c r="O234" s="3"/>
    </row>
    <row r="235" spans="15:15" ht="15.75" customHeight="1">
      <c r="O235" s="3"/>
    </row>
    <row r="236" spans="15:15" ht="15.75" customHeight="1">
      <c r="O236" s="3"/>
    </row>
    <row r="237" spans="15:15" ht="15.75" customHeight="1">
      <c r="O237" s="3"/>
    </row>
    <row r="238" spans="15:15" ht="15.75" customHeight="1">
      <c r="O238" s="3"/>
    </row>
    <row r="239" spans="15:15" ht="15.75" customHeight="1">
      <c r="O239" s="3"/>
    </row>
    <row r="240" spans="15:15" ht="15.75" customHeight="1">
      <c r="O240" s="3"/>
    </row>
    <row r="241" spans="15:15" ht="15.75" customHeight="1">
      <c r="O241" s="3"/>
    </row>
    <row r="242" spans="15:15" ht="15.75" customHeight="1">
      <c r="O242" s="3"/>
    </row>
    <row r="243" spans="15:15" ht="15.75" customHeight="1">
      <c r="O243" s="3"/>
    </row>
    <row r="244" spans="15:15" ht="15.75" customHeight="1">
      <c r="O244" s="3"/>
    </row>
    <row r="245" spans="15:15" ht="15.75" customHeight="1">
      <c r="O245" s="3"/>
    </row>
    <row r="246" spans="15:15" ht="15.75" customHeight="1">
      <c r="O246" s="3"/>
    </row>
    <row r="247" spans="15:15" ht="15.75" customHeight="1">
      <c r="O247" s="3"/>
    </row>
    <row r="248" spans="15:15" ht="15.75" customHeight="1">
      <c r="O248" s="3"/>
    </row>
    <row r="249" spans="15:15" ht="15.75" customHeight="1">
      <c r="O249" s="3"/>
    </row>
    <row r="250" spans="15:15" ht="15.75" customHeight="1">
      <c r="O250" s="3"/>
    </row>
    <row r="251" spans="15:15" ht="15.75" customHeight="1">
      <c r="O251" s="3"/>
    </row>
    <row r="252" spans="15:15" ht="15.75" customHeight="1">
      <c r="O252" s="3"/>
    </row>
    <row r="253" spans="15:15" ht="15.75" customHeight="1">
      <c r="O253" s="3"/>
    </row>
    <row r="254" spans="15:15" ht="15.75" customHeight="1">
      <c r="O254" s="3"/>
    </row>
    <row r="255" spans="15:15" ht="15.75" customHeight="1">
      <c r="O255" s="3"/>
    </row>
    <row r="256" spans="15:15" ht="15.75" customHeight="1">
      <c r="O256" s="3"/>
    </row>
    <row r="257" spans="15:15" ht="15.75" customHeight="1">
      <c r="O257" s="3"/>
    </row>
    <row r="258" spans="15:15" ht="15.75" customHeight="1">
      <c r="O258" s="3"/>
    </row>
    <row r="259" spans="15:15" ht="15.75" customHeight="1">
      <c r="O259" s="3"/>
    </row>
    <row r="260" spans="15:15" ht="15.75" customHeight="1">
      <c r="O260" s="3"/>
    </row>
    <row r="261" spans="15:15" ht="15.75" customHeight="1">
      <c r="O261" s="3"/>
    </row>
    <row r="262" spans="15:15" ht="15.75" customHeight="1">
      <c r="O262" s="3"/>
    </row>
    <row r="263" spans="15:15" ht="15.75" customHeight="1">
      <c r="O263" s="3"/>
    </row>
    <row r="264" spans="15:15" ht="15.75" customHeight="1">
      <c r="O264" s="3"/>
    </row>
    <row r="265" spans="15:15" ht="15.75" customHeight="1">
      <c r="O265" s="3"/>
    </row>
    <row r="266" spans="15:15" ht="15.75" customHeight="1">
      <c r="O266" s="3"/>
    </row>
    <row r="267" spans="15:15" ht="15.75" customHeight="1">
      <c r="O267" s="3"/>
    </row>
    <row r="268" spans="15:15" ht="15.75" customHeight="1">
      <c r="O268" s="3"/>
    </row>
    <row r="269" spans="15:15" ht="15.75" customHeight="1">
      <c r="O269" s="3"/>
    </row>
    <row r="270" spans="15:15" ht="15.75" customHeight="1">
      <c r="O270" s="3"/>
    </row>
    <row r="271" spans="15:15" ht="15.75" customHeight="1">
      <c r="O271" s="3"/>
    </row>
    <row r="272" spans="15:15" ht="15.75" customHeight="1">
      <c r="O272" s="3"/>
    </row>
    <row r="273" spans="15:15" ht="15.75" customHeight="1">
      <c r="O273" s="3"/>
    </row>
    <row r="274" spans="15:15" ht="15.75" customHeight="1">
      <c r="O274" s="3"/>
    </row>
    <row r="275" spans="15:15" ht="15.75" customHeight="1">
      <c r="O275" s="3"/>
    </row>
    <row r="276" spans="15:15" ht="15.75" customHeight="1">
      <c r="O276" s="3"/>
    </row>
    <row r="277" spans="15:15" ht="15.75" customHeight="1">
      <c r="O277" s="3"/>
    </row>
    <row r="278" spans="15:15" ht="15.75" customHeight="1">
      <c r="O278" s="3"/>
    </row>
    <row r="279" spans="15:15" ht="15.75" customHeight="1">
      <c r="O279" s="3"/>
    </row>
    <row r="280" spans="15:15" ht="15.75" customHeight="1">
      <c r="O280" s="3"/>
    </row>
    <row r="281" spans="15:15" ht="15.75" customHeight="1">
      <c r="O281" s="3"/>
    </row>
    <row r="282" spans="15:15" ht="15.75" customHeight="1">
      <c r="O282" s="3"/>
    </row>
    <row r="283" spans="15:15" ht="15.75" customHeight="1">
      <c r="O283" s="3"/>
    </row>
    <row r="284" spans="15:15" ht="15.75" customHeight="1">
      <c r="O284" s="3"/>
    </row>
    <row r="285" spans="15:15" ht="15.75" customHeight="1">
      <c r="O285" s="3"/>
    </row>
    <row r="286" spans="15:15" ht="15.75" customHeight="1">
      <c r="O286" s="3"/>
    </row>
    <row r="287" spans="15:15" ht="15.75" customHeight="1">
      <c r="O287" s="3"/>
    </row>
    <row r="288" spans="15:15" ht="15.75" customHeight="1">
      <c r="O288" s="3"/>
    </row>
    <row r="289" spans="15:15" ht="15.75" customHeight="1">
      <c r="O289" s="3"/>
    </row>
    <row r="290" spans="15:15" ht="15.75" customHeight="1">
      <c r="O290" s="3"/>
    </row>
    <row r="291" spans="15:15" ht="15.75" customHeight="1">
      <c r="O291" s="3"/>
    </row>
    <row r="292" spans="15:15" ht="15.75" customHeight="1">
      <c r="O292" s="3"/>
    </row>
    <row r="293" spans="15:15" ht="15.75" customHeight="1">
      <c r="O293" s="3"/>
    </row>
    <row r="294" spans="15:15" ht="15.75" customHeight="1">
      <c r="O294" s="3"/>
    </row>
    <row r="295" spans="15:15" ht="15.75" customHeight="1">
      <c r="O295" s="3"/>
    </row>
    <row r="296" spans="15:15" ht="15.75" customHeight="1">
      <c r="O296" s="3"/>
    </row>
    <row r="297" spans="15:15" ht="15.75" customHeight="1">
      <c r="O297" s="3"/>
    </row>
    <row r="298" spans="15:15" ht="15.75" customHeight="1">
      <c r="O298" s="3"/>
    </row>
    <row r="299" spans="15:15" ht="15.75" customHeight="1">
      <c r="O299" s="3"/>
    </row>
    <row r="300" spans="15:15" ht="15.75" customHeight="1">
      <c r="O300" s="3"/>
    </row>
    <row r="301" spans="15:15" ht="15.75" customHeight="1">
      <c r="O301" s="3"/>
    </row>
    <row r="302" spans="15:15" ht="15.75" customHeight="1">
      <c r="O302" s="3"/>
    </row>
    <row r="303" spans="15:15" ht="15.75" customHeight="1">
      <c r="O303" s="3"/>
    </row>
    <row r="304" spans="15:15" ht="15.75" customHeight="1">
      <c r="O304" s="3"/>
    </row>
    <row r="305" spans="15:15" ht="15.75" customHeight="1">
      <c r="O305" s="3"/>
    </row>
    <row r="306" spans="15:15" ht="15.75" customHeight="1">
      <c r="O306" s="3"/>
    </row>
    <row r="307" spans="15:15" ht="15.75" customHeight="1">
      <c r="O307" s="3"/>
    </row>
    <row r="308" spans="15:15" ht="15.75" customHeight="1">
      <c r="O308" s="3"/>
    </row>
    <row r="309" spans="15:15" ht="15.75" customHeight="1">
      <c r="O309" s="3"/>
    </row>
    <row r="310" spans="15:15" ht="15.75" customHeight="1">
      <c r="O310" s="3"/>
    </row>
    <row r="311" spans="15:15" ht="15.75" customHeight="1">
      <c r="O311" s="3"/>
    </row>
    <row r="312" spans="15:15" ht="15.75" customHeight="1">
      <c r="O312" s="3"/>
    </row>
    <row r="313" spans="15:15" ht="15.75" customHeight="1">
      <c r="O313" s="3"/>
    </row>
    <row r="314" spans="15:15" ht="15.75" customHeight="1">
      <c r="O314" s="3"/>
    </row>
    <row r="315" spans="15:15" ht="15.75" customHeight="1">
      <c r="O315" s="3"/>
    </row>
    <row r="316" spans="15:15" ht="15.75" customHeight="1">
      <c r="O316" s="3"/>
    </row>
    <row r="317" spans="15:15" ht="15.75" customHeight="1">
      <c r="O317" s="3"/>
    </row>
    <row r="318" spans="15:15" ht="15.75" customHeight="1">
      <c r="O318" s="3"/>
    </row>
    <row r="319" spans="15:15" ht="15.75" customHeight="1">
      <c r="O319" s="3"/>
    </row>
    <row r="320" spans="15:15" ht="15.75" customHeight="1">
      <c r="O320" s="3"/>
    </row>
    <row r="321" spans="15:15" ht="15.75" customHeight="1">
      <c r="O321" s="3"/>
    </row>
    <row r="322" spans="15:15" ht="15.75" customHeight="1">
      <c r="O322" s="3"/>
    </row>
    <row r="323" spans="15:15" ht="15.75" customHeight="1">
      <c r="O323" s="3"/>
    </row>
    <row r="324" spans="15:15" ht="15.75" customHeight="1">
      <c r="O324" s="3"/>
    </row>
    <row r="325" spans="15:15" ht="15.75" customHeight="1">
      <c r="O325" s="3"/>
    </row>
    <row r="326" spans="15:15" ht="15.75" customHeight="1">
      <c r="O326" s="3"/>
    </row>
    <row r="327" spans="15:15" ht="15.75" customHeight="1">
      <c r="O327" s="3"/>
    </row>
    <row r="328" spans="15:15" ht="15.75" customHeight="1">
      <c r="O328" s="3"/>
    </row>
    <row r="329" spans="15:15" ht="15.75" customHeight="1">
      <c r="O329" s="3"/>
    </row>
    <row r="330" spans="15:15" ht="15.75" customHeight="1">
      <c r="O330" s="3"/>
    </row>
    <row r="331" spans="15:15" ht="15.75" customHeight="1">
      <c r="O331" s="3"/>
    </row>
    <row r="332" spans="15:15" ht="15.75" customHeight="1">
      <c r="O332" s="3"/>
    </row>
    <row r="333" spans="15:15" ht="15.75" customHeight="1">
      <c r="O333" s="3"/>
    </row>
    <row r="334" spans="15:15" ht="15.75" customHeight="1">
      <c r="O334" s="3"/>
    </row>
    <row r="335" spans="15:15" ht="15.75" customHeight="1">
      <c r="O335" s="3"/>
    </row>
    <row r="336" spans="15:15" ht="15.75" customHeight="1">
      <c r="O336" s="3"/>
    </row>
    <row r="337" spans="15:15" ht="15.75" customHeight="1">
      <c r="O337" s="3"/>
    </row>
    <row r="338" spans="15:15" ht="15.75" customHeight="1">
      <c r="O338" s="3"/>
    </row>
    <row r="339" spans="15:15" ht="15.75" customHeight="1">
      <c r="O339" s="3"/>
    </row>
    <row r="340" spans="15:15" ht="15.75" customHeight="1">
      <c r="O340" s="3"/>
    </row>
    <row r="341" spans="15:15" ht="15.75" customHeight="1">
      <c r="O341" s="3"/>
    </row>
    <row r="342" spans="15:15" ht="15.75" customHeight="1">
      <c r="O342" s="3"/>
    </row>
    <row r="343" spans="15:15" ht="15.75" customHeight="1">
      <c r="O343" s="3"/>
    </row>
    <row r="344" spans="15:15" ht="15.75" customHeight="1">
      <c r="O344" s="3"/>
    </row>
    <row r="345" spans="15:15" ht="15.75" customHeight="1">
      <c r="O345" s="3"/>
    </row>
    <row r="346" spans="15:15" ht="15.75" customHeight="1">
      <c r="O346" s="3"/>
    </row>
    <row r="347" spans="15:15" ht="15.75" customHeight="1">
      <c r="O347" s="3"/>
    </row>
    <row r="348" spans="15:15" ht="15.75" customHeight="1">
      <c r="O348" s="3"/>
    </row>
    <row r="349" spans="15:15" ht="15.75" customHeight="1">
      <c r="O349" s="3"/>
    </row>
    <row r="350" spans="15:15" ht="15.75" customHeight="1">
      <c r="O350" s="3"/>
    </row>
    <row r="351" spans="15:15" ht="15.75" customHeight="1">
      <c r="O351" s="3"/>
    </row>
    <row r="352" spans="15:15" ht="15.75" customHeight="1">
      <c r="O352" s="3"/>
    </row>
    <row r="353" spans="15:15" ht="15.75" customHeight="1">
      <c r="O353" s="3"/>
    </row>
    <row r="354" spans="15:15" ht="15.75" customHeight="1">
      <c r="O354" s="3"/>
    </row>
    <row r="355" spans="15:15" ht="15.75" customHeight="1">
      <c r="O355" s="3"/>
    </row>
    <row r="356" spans="15:15" ht="15.75" customHeight="1">
      <c r="O356" s="3"/>
    </row>
    <row r="357" spans="15:15" ht="15.75" customHeight="1">
      <c r="O357" s="3"/>
    </row>
    <row r="358" spans="15:15" ht="15.75" customHeight="1">
      <c r="O358" s="3"/>
    </row>
    <row r="359" spans="15:15" ht="15.75" customHeight="1">
      <c r="O359" s="3"/>
    </row>
    <row r="360" spans="15:15" ht="15.75" customHeight="1">
      <c r="O360" s="3"/>
    </row>
    <row r="361" spans="15:15" ht="15.75" customHeight="1">
      <c r="O361" s="3"/>
    </row>
    <row r="362" spans="15:15" ht="15.75" customHeight="1">
      <c r="O362" s="3"/>
    </row>
    <row r="363" spans="15:15" ht="15.75" customHeight="1">
      <c r="O363" s="3"/>
    </row>
    <row r="364" spans="15:15" ht="15.75" customHeight="1">
      <c r="O364" s="3"/>
    </row>
    <row r="365" spans="15:15" ht="15.75" customHeight="1">
      <c r="O365" s="3"/>
    </row>
    <row r="366" spans="15:15" ht="15.75" customHeight="1">
      <c r="O366" s="3"/>
    </row>
    <row r="367" spans="15:15" ht="15.75" customHeight="1">
      <c r="O367" s="3"/>
    </row>
    <row r="368" spans="15:15" ht="15.75" customHeight="1">
      <c r="O368" s="3"/>
    </row>
    <row r="369" spans="15:15" ht="15.75" customHeight="1">
      <c r="O369" s="3"/>
    </row>
    <row r="370" spans="15:15" ht="15.75" customHeight="1">
      <c r="O370" s="3"/>
    </row>
    <row r="371" spans="15:15" ht="15.75" customHeight="1">
      <c r="O371" s="3"/>
    </row>
    <row r="372" spans="15:15" ht="15.75" customHeight="1">
      <c r="O372" s="3"/>
    </row>
    <row r="373" spans="15:15" ht="15.75" customHeight="1">
      <c r="O373" s="3"/>
    </row>
    <row r="374" spans="15:15" ht="15.75" customHeight="1">
      <c r="O374" s="3"/>
    </row>
    <row r="375" spans="15:15" ht="15.75" customHeight="1">
      <c r="O375" s="3"/>
    </row>
    <row r="376" spans="15:15" ht="15.75" customHeight="1">
      <c r="O376" s="3"/>
    </row>
    <row r="377" spans="15:15" ht="15.75" customHeight="1">
      <c r="O377" s="3"/>
    </row>
    <row r="378" spans="15:15" ht="15.75" customHeight="1">
      <c r="O378" s="3"/>
    </row>
    <row r="379" spans="15:15" ht="15.75" customHeight="1">
      <c r="O379" s="3"/>
    </row>
    <row r="380" spans="15:15" ht="15.75" customHeight="1">
      <c r="O380" s="3"/>
    </row>
    <row r="381" spans="15:15" ht="15.75" customHeight="1">
      <c r="O381" s="3"/>
    </row>
    <row r="382" spans="15:15" ht="15.75" customHeight="1">
      <c r="O382" s="3"/>
    </row>
    <row r="383" spans="15:15" ht="15.75" customHeight="1">
      <c r="O383" s="3"/>
    </row>
    <row r="384" spans="15:15" ht="15.75" customHeight="1">
      <c r="O384" s="3"/>
    </row>
    <row r="385" spans="15:15" ht="15.75" customHeight="1">
      <c r="O385" s="3"/>
    </row>
    <row r="386" spans="15:15" ht="15.75" customHeight="1">
      <c r="O386" s="3"/>
    </row>
    <row r="387" spans="15:15" ht="15.75" customHeight="1">
      <c r="O387" s="3"/>
    </row>
    <row r="388" spans="15:15" ht="15.75" customHeight="1">
      <c r="O388" s="3"/>
    </row>
    <row r="389" spans="15:15" ht="15.75" customHeight="1">
      <c r="O389" s="3"/>
    </row>
    <row r="390" spans="15:15" ht="15.75" customHeight="1">
      <c r="O390" s="3"/>
    </row>
    <row r="391" spans="15:15" ht="15.75" customHeight="1">
      <c r="O391" s="3"/>
    </row>
    <row r="392" spans="15:15" ht="15.75" customHeight="1">
      <c r="O392" s="3"/>
    </row>
    <row r="393" spans="15:15" ht="15.75" customHeight="1">
      <c r="O393" s="3"/>
    </row>
    <row r="394" spans="15:15" ht="15.75" customHeight="1">
      <c r="O394" s="3"/>
    </row>
    <row r="395" spans="15:15" ht="15.75" customHeight="1">
      <c r="O395" s="3"/>
    </row>
    <row r="396" spans="15:15" ht="15.75" customHeight="1">
      <c r="O396" s="3"/>
    </row>
    <row r="397" spans="15:15" ht="15.75" customHeight="1">
      <c r="O397" s="3"/>
    </row>
    <row r="398" spans="15:15" ht="15.75" customHeight="1">
      <c r="O398" s="3"/>
    </row>
    <row r="399" spans="15:15" ht="15.75" customHeight="1">
      <c r="O399" s="3"/>
    </row>
    <row r="400" spans="15:15" ht="15.75" customHeight="1">
      <c r="O400" s="3"/>
    </row>
    <row r="401" spans="15:15" ht="15.75" customHeight="1">
      <c r="O401" s="3"/>
    </row>
    <row r="402" spans="15:15" ht="15.75" customHeight="1">
      <c r="O402" s="3"/>
    </row>
    <row r="403" spans="15:15" ht="15.75" customHeight="1">
      <c r="O403" s="3"/>
    </row>
    <row r="404" spans="15:15" ht="15.75" customHeight="1">
      <c r="O404" s="3"/>
    </row>
    <row r="405" spans="15:15" ht="15.75" customHeight="1">
      <c r="O405" s="3"/>
    </row>
    <row r="406" spans="15:15" ht="15.75" customHeight="1">
      <c r="O406" s="3"/>
    </row>
    <row r="407" spans="15:15" ht="15.75" customHeight="1">
      <c r="O407" s="3"/>
    </row>
    <row r="408" spans="15:15" ht="15.75" customHeight="1">
      <c r="O408" s="3"/>
    </row>
    <row r="409" spans="15:15" ht="15.75" customHeight="1">
      <c r="O409" s="3"/>
    </row>
    <row r="410" spans="15:15" ht="15.75" customHeight="1">
      <c r="O410" s="3"/>
    </row>
    <row r="411" spans="15:15" ht="15.75" customHeight="1">
      <c r="O411" s="3"/>
    </row>
    <row r="412" spans="15:15" ht="15.75" customHeight="1">
      <c r="O412" s="3"/>
    </row>
    <row r="413" spans="15:15" ht="15.75" customHeight="1">
      <c r="O413" s="3"/>
    </row>
    <row r="414" spans="15:15" ht="15.75" customHeight="1">
      <c r="O414" s="3"/>
    </row>
    <row r="415" spans="15:15" ht="15.75" customHeight="1">
      <c r="O415" s="3"/>
    </row>
    <row r="416" spans="15:15" ht="15.75" customHeight="1">
      <c r="O416" s="3"/>
    </row>
    <row r="417" spans="15:15" ht="15.75" customHeight="1">
      <c r="O417" s="3"/>
    </row>
    <row r="418" spans="15:15" ht="15.75" customHeight="1">
      <c r="O418" s="3"/>
    </row>
    <row r="419" spans="15:15" ht="15.75" customHeight="1">
      <c r="O419" s="3"/>
    </row>
    <row r="420" spans="15:15" ht="15.75" customHeight="1">
      <c r="O420" s="3"/>
    </row>
    <row r="421" spans="15:15" ht="15.75" customHeight="1">
      <c r="O421" s="3"/>
    </row>
    <row r="422" spans="15:15" ht="15.75" customHeight="1">
      <c r="O422" s="3"/>
    </row>
    <row r="423" spans="15:15" ht="15.75" customHeight="1">
      <c r="O423" s="3"/>
    </row>
    <row r="424" spans="15:15" ht="15.75" customHeight="1">
      <c r="O424" s="3"/>
    </row>
    <row r="425" spans="15:15" ht="15.75" customHeight="1">
      <c r="O425" s="3"/>
    </row>
    <row r="426" spans="15:15" ht="15.75" customHeight="1">
      <c r="O426" s="3"/>
    </row>
    <row r="427" spans="15:15" ht="15.75" customHeight="1">
      <c r="O427" s="3"/>
    </row>
    <row r="428" spans="15:15" ht="15.75" customHeight="1">
      <c r="O428" s="3"/>
    </row>
    <row r="429" spans="15:15" ht="15.75" customHeight="1">
      <c r="O429" s="3"/>
    </row>
    <row r="430" spans="15:15" ht="15.75" customHeight="1">
      <c r="O430" s="3"/>
    </row>
    <row r="431" spans="15:15" ht="15.75" customHeight="1">
      <c r="O431" s="3"/>
    </row>
    <row r="432" spans="15:15" ht="15.75" customHeight="1">
      <c r="O432" s="3"/>
    </row>
    <row r="433" spans="15:15" ht="15.75" customHeight="1">
      <c r="O433" s="3"/>
    </row>
    <row r="434" spans="15:15" ht="15.75" customHeight="1">
      <c r="O434" s="3"/>
    </row>
    <row r="435" spans="15:15" ht="15.75" customHeight="1">
      <c r="O435" s="3"/>
    </row>
    <row r="436" spans="15:15" ht="15.75" customHeight="1">
      <c r="O436" s="3"/>
    </row>
    <row r="437" spans="15:15" ht="15.75" customHeight="1">
      <c r="O437" s="3"/>
    </row>
    <row r="438" spans="15:15" ht="15.75" customHeight="1">
      <c r="O438" s="3"/>
    </row>
    <row r="439" spans="15:15" ht="15.75" customHeight="1">
      <c r="O439" s="3"/>
    </row>
    <row r="440" spans="15:15" ht="15.75" customHeight="1">
      <c r="O440" s="3"/>
    </row>
    <row r="441" spans="15:15" ht="15.75" customHeight="1">
      <c r="O441" s="3"/>
    </row>
    <row r="442" spans="15:15" ht="15.75" customHeight="1">
      <c r="O442" s="3"/>
    </row>
    <row r="443" spans="15:15" ht="15.75" customHeight="1">
      <c r="O443" s="3"/>
    </row>
    <row r="444" spans="15:15" ht="15.75" customHeight="1">
      <c r="O444" s="3"/>
    </row>
    <row r="445" spans="15:15" ht="15.75" customHeight="1">
      <c r="O445" s="3"/>
    </row>
    <row r="446" spans="15:15" ht="15.75" customHeight="1">
      <c r="O446" s="3"/>
    </row>
    <row r="447" spans="15:15" ht="15.75" customHeight="1">
      <c r="O447" s="3"/>
    </row>
    <row r="448" spans="15:15" ht="15.75" customHeight="1">
      <c r="O448" s="3"/>
    </row>
    <row r="449" spans="15:15" ht="15.75" customHeight="1">
      <c r="O449" s="3"/>
    </row>
    <row r="450" spans="15:15" ht="15.75" customHeight="1">
      <c r="O450" s="3"/>
    </row>
    <row r="451" spans="15:15" ht="15.75" customHeight="1">
      <c r="O451" s="3"/>
    </row>
    <row r="452" spans="15:15" ht="15.75" customHeight="1">
      <c r="O452" s="3"/>
    </row>
    <row r="453" spans="15:15" ht="15.75" customHeight="1">
      <c r="O453" s="3"/>
    </row>
    <row r="454" spans="15:15" ht="15.75" customHeight="1">
      <c r="O454" s="3"/>
    </row>
    <row r="455" spans="15:15" ht="15.75" customHeight="1">
      <c r="O455" s="3"/>
    </row>
    <row r="456" spans="15:15" ht="15.75" customHeight="1">
      <c r="O456" s="3"/>
    </row>
    <row r="457" spans="15:15" ht="15.75" customHeight="1">
      <c r="O457" s="3"/>
    </row>
    <row r="458" spans="15:15" ht="15.75" customHeight="1">
      <c r="O458" s="3"/>
    </row>
    <row r="459" spans="15:15" ht="15.75" customHeight="1">
      <c r="O459" s="3"/>
    </row>
    <row r="460" spans="15:15" ht="15.75" customHeight="1">
      <c r="O460" s="3"/>
    </row>
    <row r="461" spans="15:15" ht="15.75" customHeight="1">
      <c r="O461" s="3"/>
    </row>
    <row r="462" spans="15:15" ht="15.75" customHeight="1">
      <c r="O462" s="3"/>
    </row>
    <row r="463" spans="15:15" ht="15.75" customHeight="1">
      <c r="O463" s="3"/>
    </row>
    <row r="464" spans="15:15" ht="15.75" customHeight="1">
      <c r="O464" s="3"/>
    </row>
    <row r="465" spans="15:15" ht="15.75" customHeight="1">
      <c r="O465" s="3"/>
    </row>
    <row r="466" spans="15:15" ht="15.75" customHeight="1">
      <c r="O466" s="3"/>
    </row>
    <row r="467" spans="15:15" ht="15.75" customHeight="1">
      <c r="O467" s="3"/>
    </row>
    <row r="468" spans="15:15" ht="15.75" customHeight="1">
      <c r="O468" s="3"/>
    </row>
    <row r="469" spans="15:15" ht="15.75" customHeight="1">
      <c r="O469" s="3"/>
    </row>
    <row r="470" spans="15:15" ht="15.75" customHeight="1">
      <c r="O470" s="3"/>
    </row>
    <row r="471" spans="15:15" ht="15.75" customHeight="1">
      <c r="O471" s="3"/>
    </row>
    <row r="472" spans="15:15" ht="15.75" customHeight="1">
      <c r="O472" s="3"/>
    </row>
    <row r="473" spans="15:15" ht="15.75" customHeight="1">
      <c r="O473" s="3"/>
    </row>
    <row r="474" spans="15:15" ht="15.75" customHeight="1">
      <c r="O474" s="3"/>
    </row>
    <row r="475" spans="15:15" ht="15.75" customHeight="1">
      <c r="O475" s="3"/>
    </row>
    <row r="476" spans="15:15" ht="15.75" customHeight="1">
      <c r="O476" s="3"/>
    </row>
    <row r="477" spans="15:15" ht="15.75" customHeight="1">
      <c r="O477" s="3"/>
    </row>
    <row r="478" spans="15:15" ht="15.75" customHeight="1">
      <c r="O478" s="3"/>
    </row>
    <row r="479" spans="15:15" ht="15.75" customHeight="1">
      <c r="O479" s="3"/>
    </row>
    <row r="480" spans="15:15" ht="15.75" customHeight="1">
      <c r="O480" s="3"/>
    </row>
    <row r="481" spans="15:15" ht="15.75" customHeight="1">
      <c r="O481" s="3"/>
    </row>
    <row r="482" spans="15:15" ht="15.75" customHeight="1">
      <c r="O482" s="3"/>
    </row>
    <row r="483" spans="15:15" ht="15.75" customHeight="1">
      <c r="O483" s="3"/>
    </row>
    <row r="484" spans="15:15" ht="15.75" customHeight="1">
      <c r="O484" s="3"/>
    </row>
    <row r="485" spans="15:15" ht="15.75" customHeight="1">
      <c r="O485" s="3"/>
    </row>
    <row r="486" spans="15:15" ht="15.75" customHeight="1">
      <c r="O486" s="3"/>
    </row>
    <row r="487" spans="15:15" ht="15.75" customHeight="1">
      <c r="O487" s="3"/>
    </row>
    <row r="488" spans="15:15" ht="15.75" customHeight="1">
      <c r="O488" s="3"/>
    </row>
    <row r="489" spans="15:15" ht="15.75" customHeight="1">
      <c r="O489" s="3"/>
    </row>
    <row r="490" spans="15:15" ht="15.75" customHeight="1">
      <c r="O490" s="3"/>
    </row>
    <row r="491" spans="15:15" ht="15.75" customHeight="1">
      <c r="O491" s="3"/>
    </row>
    <row r="492" spans="15:15" ht="15.75" customHeight="1">
      <c r="O492" s="3"/>
    </row>
    <row r="493" spans="15:15" ht="15.75" customHeight="1">
      <c r="O493" s="3"/>
    </row>
    <row r="494" spans="15:15" ht="15.75" customHeight="1">
      <c r="O494" s="3"/>
    </row>
    <row r="495" spans="15:15" ht="15.75" customHeight="1">
      <c r="O495" s="3"/>
    </row>
    <row r="496" spans="15:15" ht="15.75" customHeight="1">
      <c r="O496" s="3"/>
    </row>
    <row r="497" spans="15:15" ht="15.75" customHeight="1">
      <c r="O497" s="3"/>
    </row>
    <row r="498" spans="15:15" ht="15.75" customHeight="1">
      <c r="O498" s="3"/>
    </row>
    <row r="499" spans="15:15" ht="15.75" customHeight="1">
      <c r="O499" s="3"/>
    </row>
    <row r="500" spans="15:15" ht="15.75" customHeight="1">
      <c r="O500" s="3"/>
    </row>
    <row r="501" spans="15:15" ht="15.75" customHeight="1">
      <c r="O501" s="3"/>
    </row>
    <row r="502" spans="15:15" ht="15.75" customHeight="1">
      <c r="O502" s="3"/>
    </row>
    <row r="503" spans="15:15" ht="15.75" customHeight="1">
      <c r="O503" s="3"/>
    </row>
    <row r="504" spans="15:15" ht="15.75" customHeight="1">
      <c r="O504" s="3"/>
    </row>
    <row r="505" spans="15:15" ht="15.75" customHeight="1">
      <c r="O505" s="3"/>
    </row>
    <row r="506" spans="15:15" ht="15.75" customHeight="1">
      <c r="O506" s="3"/>
    </row>
    <row r="507" spans="15:15" ht="15.75" customHeight="1">
      <c r="O507" s="3"/>
    </row>
    <row r="508" spans="15:15" ht="15.75" customHeight="1">
      <c r="O508" s="3"/>
    </row>
    <row r="509" spans="15:15" ht="15.75" customHeight="1">
      <c r="O509" s="3"/>
    </row>
    <row r="510" spans="15:15" ht="15.75" customHeight="1">
      <c r="O510" s="3"/>
    </row>
    <row r="511" spans="15:15" ht="15.75" customHeight="1">
      <c r="O511" s="3"/>
    </row>
    <row r="512" spans="15:15" ht="15.75" customHeight="1">
      <c r="O512" s="3"/>
    </row>
    <row r="513" spans="15:15" ht="15.75" customHeight="1">
      <c r="O513" s="3"/>
    </row>
    <row r="514" spans="15:15" ht="15.75" customHeight="1">
      <c r="O514" s="3"/>
    </row>
    <row r="515" spans="15:15" ht="15.75" customHeight="1">
      <c r="O515" s="3"/>
    </row>
    <row r="516" spans="15:15" ht="15.75" customHeight="1">
      <c r="O516" s="3"/>
    </row>
    <row r="517" spans="15:15" ht="15.75" customHeight="1">
      <c r="O517" s="3"/>
    </row>
    <row r="518" spans="15:15" ht="15.75" customHeight="1">
      <c r="O518" s="3"/>
    </row>
    <row r="519" spans="15:15" ht="15.75" customHeight="1">
      <c r="O519" s="3"/>
    </row>
    <row r="520" spans="15:15" ht="15.75" customHeight="1">
      <c r="O520" s="3"/>
    </row>
    <row r="521" spans="15:15" ht="15.75" customHeight="1">
      <c r="O521" s="3"/>
    </row>
    <row r="522" spans="15:15" ht="15.75" customHeight="1">
      <c r="O522" s="3"/>
    </row>
    <row r="523" spans="15:15" ht="15.75" customHeight="1">
      <c r="O523" s="3"/>
    </row>
    <row r="524" spans="15:15" ht="15.75" customHeight="1">
      <c r="O524" s="3"/>
    </row>
    <row r="525" spans="15:15" ht="15.75" customHeight="1">
      <c r="O525" s="3"/>
    </row>
    <row r="526" spans="15:15" ht="15.75" customHeight="1">
      <c r="O526" s="3"/>
    </row>
    <row r="527" spans="15:15" ht="15.75" customHeight="1">
      <c r="O527" s="3"/>
    </row>
    <row r="528" spans="15:15" ht="15.75" customHeight="1">
      <c r="O528" s="3"/>
    </row>
    <row r="529" spans="15:15" ht="15.75" customHeight="1">
      <c r="O529" s="3"/>
    </row>
    <row r="530" spans="15:15" ht="15.75" customHeight="1">
      <c r="O530" s="3"/>
    </row>
    <row r="531" spans="15:15" ht="15.75" customHeight="1">
      <c r="O531" s="3"/>
    </row>
    <row r="532" spans="15:15" ht="15.75" customHeight="1">
      <c r="O532" s="3"/>
    </row>
    <row r="533" spans="15:15" ht="15.75" customHeight="1">
      <c r="O533" s="3"/>
    </row>
    <row r="534" spans="15:15" ht="15.75" customHeight="1">
      <c r="O534" s="3"/>
    </row>
    <row r="535" spans="15:15" ht="15.75" customHeight="1">
      <c r="O535" s="3"/>
    </row>
    <row r="536" spans="15:15" ht="15.75" customHeight="1">
      <c r="O536" s="3"/>
    </row>
    <row r="537" spans="15:15" ht="15.75" customHeight="1">
      <c r="O537" s="3"/>
    </row>
    <row r="538" spans="15:15" ht="15.75" customHeight="1">
      <c r="O538" s="3"/>
    </row>
    <row r="539" spans="15:15" ht="15.75" customHeight="1">
      <c r="O539" s="3"/>
    </row>
    <row r="540" spans="15:15" ht="15.75" customHeight="1">
      <c r="O540" s="3"/>
    </row>
    <row r="541" spans="15:15" ht="15.75" customHeight="1">
      <c r="O541" s="3"/>
    </row>
    <row r="542" spans="15:15" ht="15.75" customHeight="1">
      <c r="O542" s="3"/>
    </row>
    <row r="543" spans="15:15" ht="15.75" customHeight="1">
      <c r="O543" s="3"/>
    </row>
    <row r="544" spans="15:15" ht="15.75" customHeight="1">
      <c r="O544" s="3"/>
    </row>
    <row r="545" spans="15:15" ht="15.75" customHeight="1">
      <c r="O545" s="3"/>
    </row>
    <row r="546" spans="15:15" ht="15.75" customHeight="1">
      <c r="O546" s="3"/>
    </row>
    <row r="547" spans="15:15" ht="15.75" customHeight="1">
      <c r="O547" s="3"/>
    </row>
    <row r="548" spans="15:15" ht="15.75" customHeight="1">
      <c r="O548" s="3"/>
    </row>
    <row r="549" spans="15:15" ht="15.75" customHeight="1">
      <c r="O549" s="3"/>
    </row>
    <row r="550" spans="15:15" ht="15.75" customHeight="1">
      <c r="O550" s="3"/>
    </row>
    <row r="551" spans="15:15" ht="15.75" customHeight="1">
      <c r="O551" s="3"/>
    </row>
    <row r="552" spans="15:15" ht="15.75" customHeight="1">
      <c r="O552" s="3"/>
    </row>
    <row r="553" spans="15:15" ht="15.75" customHeight="1">
      <c r="O553" s="3"/>
    </row>
    <row r="554" spans="15:15" ht="15.75" customHeight="1">
      <c r="O554" s="3"/>
    </row>
    <row r="555" spans="15:15" ht="15.75" customHeight="1">
      <c r="O555" s="3"/>
    </row>
    <row r="556" spans="15:15" ht="15.75" customHeight="1">
      <c r="O556" s="3"/>
    </row>
    <row r="557" spans="15:15" ht="15.75" customHeight="1">
      <c r="O557" s="3"/>
    </row>
    <row r="558" spans="15:15" ht="15.75" customHeight="1">
      <c r="O558" s="3"/>
    </row>
    <row r="559" spans="15:15" ht="15.75" customHeight="1">
      <c r="O559" s="3"/>
    </row>
    <row r="560" spans="15:15" ht="15.75" customHeight="1">
      <c r="O560" s="3"/>
    </row>
    <row r="561" spans="15:15" ht="15.75" customHeight="1">
      <c r="O561" s="3"/>
    </row>
    <row r="562" spans="15:15" ht="15.75" customHeight="1">
      <c r="O562" s="3"/>
    </row>
    <row r="563" spans="15:15" ht="15.75" customHeight="1">
      <c r="O563" s="3"/>
    </row>
    <row r="564" spans="15:15" ht="15.75" customHeight="1">
      <c r="O564" s="3"/>
    </row>
    <row r="565" spans="15:15" ht="15.75" customHeight="1">
      <c r="O565" s="3"/>
    </row>
    <row r="566" spans="15:15" ht="15.75" customHeight="1">
      <c r="O566" s="3"/>
    </row>
    <row r="567" spans="15:15" ht="15.75" customHeight="1">
      <c r="O567" s="3"/>
    </row>
    <row r="568" spans="15:15" ht="15.75" customHeight="1">
      <c r="O568" s="3"/>
    </row>
    <row r="569" spans="15:15" ht="15.75" customHeight="1">
      <c r="O569" s="3"/>
    </row>
    <row r="570" spans="15:15" ht="15.75" customHeight="1">
      <c r="O570" s="3"/>
    </row>
    <row r="571" spans="15:15" ht="15.75" customHeight="1">
      <c r="O571" s="3"/>
    </row>
    <row r="572" spans="15:15" ht="15.75" customHeight="1">
      <c r="O572" s="3"/>
    </row>
    <row r="573" spans="15:15" ht="15.75" customHeight="1">
      <c r="O573" s="3"/>
    </row>
    <row r="574" spans="15:15" ht="15.75" customHeight="1">
      <c r="O574" s="3"/>
    </row>
    <row r="575" spans="15:15" ht="15.75" customHeight="1">
      <c r="O575" s="3"/>
    </row>
    <row r="576" spans="15:15" ht="15.75" customHeight="1">
      <c r="O576" s="3"/>
    </row>
    <row r="577" spans="15:15" ht="15.75" customHeight="1">
      <c r="O577" s="3"/>
    </row>
    <row r="578" spans="15:15" ht="15.75" customHeight="1">
      <c r="O578" s="3"/>
    </row>
    <row r="579" spans="15:15" ht="15.75" customHeight="1">
      <c r="O579" s="3"/>
    </row>
    <row r="580" spans="15:15" ht="15.75" customHeight="1">
      <c r="O580" s="3"/>
    </row>
    <row r="581" spans="15:15" ht="15.75" customHeight="1">
      <c r="O581" s="3"/>
    </row>
    <row r="582" spans="15:15" ht="15.75" customHeight="1">
      <c r="O582" s="3"/>
    </row>
    <row r="583" spans="15:15" ht="15.75" customHeight="1">
      <c r="O583" s="3"/>
    </row>
    <row r="584" spans="15:15" ht="15.75" customHeight="1">
      <c r="O584" s="3"/>
    </row>
    <row r="585" spans="15:15" ht="15.75" customHeight="1">
      <c r="O585" s="3"/>
    </row>
    <row r="586" spans="15:15" ht="15.75" customHeight="1">
      <c r="O586" s="3"/>
    </row>
    <row r="587" spans="15:15" ht="15.75" customHeight="1">
      <c r="O587" s="3"/>
    </row>
    <row r="588" spans="15:15" ht="15.75" customHeight="1">
      <c r="O588" s="3"/>
    </row>
    <row r="589" spans="15:15" ht="15.75" customHeight="1">
      <c r="O589" s="3"/>
    </row>
    <row r="590" spans="15:15" ht="15.75" customHeight="1">
      <c r="O590" s="3"/>
    </row>
    <row r="591" spans="15:15" ht="15.75" customHeight="1">
      <c r="O591" s="3"/>
    </row>
    <row r="592" spans="15:15" ht="15.75" customHeight="1">
      <c r="O592" s="3"/>
    </row>
    <row r="593" spans="15:15" ht="15.75" customHeight="1">
      <c r="O593" s="3"/>
    </row>
    <row r="594" spans="15:15" ht="15.75" customHeight="1">
      <c r="O594" s="3"/>
    </row>
    <row r="595" spans="15:15" ht="15.75" customHeight="1">
      <c r="O595" s="3"/>
    </row>
    <row r="596" spans="15:15" ht="15.75" customHeight="1">
      <c r="O596" s="3"/>
    </row>
    <row r="597" spans="15:15" ht="15.75" customHeight="1">
      <c r="O597" s="3"/>
    </row>
    <row r="598" spans="15:15" ht="15.75" customHeight="1">
      <c r="O598" s="3"/>
    </row>
    <row r="599" spans="15:15" ht="15.75" customHeight="1">
      <c r="O599" s="3"/>
    </row>
    <row r="600" spans="15:15" ht="15.75" customHeight="1">
      <c r="O600" s="3"/>
    </row>
    <row r="601" spans="15:15" ht="15.75" customHeight="1">
      <c r="O601" s="3"/>
    </row>
    <row r="602" spans="15:15" ht="15.75" customHeight="1">
      <c r="O602" s="3"/>
    </row>
    <row r="603" spans="15:15" ht="15.75" customHeight="1">
      <c r="O603" s="3"/>
    </row>
    <row r="604" spans="15:15" ht="15.75" customHeight="1">
      <c r="O604" s="3"/>
    </row>
    <row r="605" spans="15:15" ht="15.75" customHeight="1">
      <c r="O605" s="3"/>
    </row>
    <row r="606" spans="15:15" ht="15.75" customHeight="1">
      <c r="O606" s="3"/>
    </row>
    <row r="607" spans="15:15" ht="15.75" customHeight="1">
      <c r="O607" s="3"/>
    </row>
    <row r="608" spans="15:15" ht="15.75" customHeight="1">
      <c r="O608" s="3"/>
    </row>
    <row r="609" spans="15:15" ht="15.75" customHeight="1">
      <c r="O609" s="3"/>
    </row>
    <row r="610" spans="15:15" ht="15.75" customHeight="1">
      <c r="O610" s="3"/>
    </row>
    <row r="611" spans="15:15" ht="15.75" customHeight="1">
      <c r="O611" s="3"/>
    </row>
    <row r="612" spans="15:15" ht="15.75" customHeight="1">
      <c r="O612" s="3"/>
    </row>
    <row r="613" spans="15:15" ht="15.75" customHeight="1">
      <c r="O613" s="3"/>
    </row>
    <row r="614" spans="15:15" ht="15.75" customHeight="1">
      <c r="O614" s="3"/>
    </row>
    <row r="615" spans="15:15" ht="15.75" customHeight="1">
      <c r="O615" s="3"/>
    </row>
    <row r="616" spans="15:15" ht="15.75" customHeight="1">
      <c r="O616" s="3"/>
    </row>
    <row r="617" spans="15:15" ht="15.75" customHeight="1">
      <c r="O617" s="3"/>
    </row>
    <row r="618" spans="15:15" ht="15.75" customHeight="1">
      <c r="O618" s="3"/>
    </row>
    <row r="619" spans="15:15" ht="15.75" customHeight="1">
      <c r="O619" s="3"/>
    </row>
    <row r="620" spans="15:15" ht="15.75" customHeight="1">
      <c r="O620" s="3"/>
    </row>
    <row r="621" spans="15:15" ht="15.75" customHeight="1">
      <c r="O621" s="3"/>
    </row>
    <row r="622" spans="15:15" ht="15.75" customHeight="1">
      <c r="O622" s="3"/>
    </row>
    <row r="623" spans="15:15" ht="15.75" customHeight="1">
      <c r="O623" s="3"/>
    </row>
    <row r="624" spans="15:15" ht="15.75" customHeight="1">
      <c r="O624" s="3"/>
    </row>
    <row r="625" spans="15:15" ht="15.75" customHeight="1">
      <c r="O625" s="3"/>
    </row>
    <row r="626" spans="15:15" ht="15.75" customHeight="1">
      <c r="O626" s="3"/>
    </row>
    <row r="627" spans="15:15" ht="15.75" customHeight="1">
      <c r="O627" s="3"/>
    </row>
    <row r="628" spans="15:15" ht="15.75" customHeight="1">
      <c r="O628" s="3"/>
    </row>
    <row r="629" spans="15:15" ht="15.75" customHeight="1">
      <c r="O629" s="3"/>
    </row>
    <row r="630" spans="15:15" ht="15.75" customHeight="1">
      <c r="O630" s="3"/>
    </row>
    <row r="631" spans="15:15" ht="15.75" customHeight="1">
      <c r="O631" s="3"/>
    </row>
    <row r="632" spans="15:15" ht="15.75" customHeight="1">
      <c r="O632" s="3"/>
    </row>
    <row r="633" spans="15:15" ht="15.75" customHeight="1">
      <c r="O633" s="3"/>
    </row>
    <row r="634" spans="15:15" ht="15.75" customHeight="1">
      <c r="O634" s="3"/>
    </row>
    <row r="635" spans="15:15" ht="15.75" customHeight="1">
      <c r="O635" s="3"/>
    </row>
    <row r="636" spans="15:15" ht="15.75" customHeight="1">
      <c r="O636" s="3"/>
    </row>
    <row r="637" spans="15:15" ht="15.75" customHeight="1">
      <c r="O637" s="3"/>
    </row>
    <row r="638" spans="15:15" ht="15.75" customHeight="1">
      <c r="O638" s="3"/>
    </row>
    <row r="639" spans="15:15" ht="15.75" customHeight="1">
      <c r="O639" s="3"/>
    </row>
    <row r="640" spans="15:15" ht="15.75" customHeight="1">
      <c r="O640" s="3"/>
    </row>
    <row r="641" spans="15:15" ht="15.75" customHeight="1">
      <c r="O641" s="3"/>
    </row>
    <row r="642" spans="15:15" ht="15.75" customHeight="1">
      <c r="O642" s="3"/>
    </row>
    <row r="643" spans="15:15" ht="15.75" customHeight="1">
      <c r="O643" s="3"/>
    </row>
    <row r="644" spans="15:15" ht="15.75" customHeight="1">
      <c r="O644" s="3"/>
    </row>
    <row r="645" spans="15:15" ht="15.75" customHeight="1">
      <c r="O645" s="3"/>
    </row>
    <row r="646" spans="15:15" ht="15.75" customHeight="1">
      <c r="O646" s="3"/>
    </row>
    <row r="647" spans="15:15" ht="15.75" customHeight="1">
      <c r="O647" s="3"/>
    </row>
    <row r="648" spans="15:15" ht="15.75" customHeight="1">
      <c r="O648" s="3"/>
    </row>
    <row r="649" spans="15:15" ht="15.75" customHeight="1">
      <c r="O649" s="3"/>
    </row>
    <row r="650" spans="15:15" ht="15.75" customHeight="1">
      <c r="O650" s="3"/>
    </row>
    <row r="651" spans="15:15" ht="15.75" customHeight="1">
      <c r="O651" s="3"/>
    </row>
    <row r="652" spans="15:15" ht="15.75" customHeight="1">
      <c r="O652" s="3"/>
    </row>
    <row r="653" spans="15:15" ht="15.75" customHeight="1">
      <c r="O653" s="3"/>
    </row>
    <row r="654" spans="15:15" ht="15.75" customHeight="1">
      <c r="O654" s="3"/>
    </row>
    <row r="655" spans="15:15" ht="15.75" customHeight="1">
      <c r="O655" s="3"/>
    </row>
    <row r="656" spans="15:15" ht="15.75" customHeight="1">
      <c r="O656" s="3"/>
    </row>
    <row r="657" spans="15:15" ht="15.75" customHeight="1">
      <c r="O657" s="3"/>
    </row>
    <row r="658" spans="15:15" ht="15.75" customHeight="1">
      <c r="O658" s="3"/>
    </row>
    <row r="659" spans="15:15" ht="15.75" customHeight="1">
      <c r="O659" s="3"/>
    </row>
    <row r="660" spans="15:15" ht="15.75" customHeight="1">
      <c r="O660" s="3"/>
    </row>
    <row r="661" spans="15:15" ht="15.75" customHeight="1">
      <c r="O661" s="3"/>
    </row>
    <row r="662" spans="15:15" ht="15.75" customHeight="1">
      <c r="O662" s="3"/>
    </row>
    <row r="663" spans="15:15" ht="15.75" customHeight="1">
      <c r="O663" s="3"/>
    </row>
    <row r="664" spans="15:15" ht="15.75" customHeight="1">
      <c r="O664" s="3"/>
    </row>
    <row r="665" spans="15:15" ht="15.75" customHeight="1">
      <c r="O665" s="3"/>
    </row>
    <row r="666" spans="15:15" ht="15.75" customHeight="1">
      <c r="O666" s="3"/>
    </row>
    <row r="667" spans="15:15" ht="15.75" customHeight="1">
      <c r="O667" s="3"/>
    </row>
    <row r="668" spans="15:15" ht="15.75" customHeight="1">
      <c r="O668" s="3"/>
    </row>
    <row r="669" spans="15:15" ht="15.75" customHeight="1">
      <c r="O669" s="3"/>
    </row>
    <row r="670" spans="15:15" ht="15.75" customHeight="1">
      <c r="O670" s="3"/>
    </row>
    <row r="671" spans="15:15" ht="15.75" customHeight="1">
      <c r="O671" s="3"/>
    </row>
    <row r="672" spans="15:15" ht="15.75" customHeight="1">
      <c r="O672" s="3"/>
    </row>
    <row r="673" spans="15:15" ht="15.75" customHeight="1">
      <c r="O673" s="3"/>
    </row>
    <row r="674" spans="15:15" ht="15.75" customHeight="1">
      <c r="O674" s="3"/>
    </row>
    <row r="675" spans="15:15" ht="15.75" customHeight="1">
      <c r="O675" s="3"/>
    </row>
    <row r="676" spans="15:15" ht="15.75" customHeight="1">
      <c r="O676" s="3"/>
    </row>
    <row r="677" spans="15:15" ht="15.75" customHeight="1">
      <c r="O677" s="3"/>
    </row>
    <row r="678" spans="15:15" ht="15.75" customHeight="1">
      <c r="O678" s="3"/>
    </row>
    <row r="679" spans="15:15" ht="15.75" customHeight="1">
      <c r="O679" s="3"/>
    </row>
    <row r="680" spans="15:15" ht="15.75" customHeight="1">
      <c r="O680" s="3"/>
    </row>
    <row r="681" spans="15:15" ht="15.75" customHeight="1">
      <c r="O681" s="3"/>
    </row>
    <row r="682" spans="15:15" ht="15.75" customHeight="1">
      <c r="O682" s="3"/>
    </row>
    <row r="683" spans="15:15" ht="15.75" customHeight="1">
      <c r="O683" s="3"/>
    </row>
    <row r="684" spans="15:15" ht="15.75" customHeight="1">
      <c r="O684" s="3"/>
    </row>
    <row r="685" spans="15:15" ht="15.75" customHeight="1">
      <c r="O685" s="3"/>
    </row>
    <row r="686" spans="15:15" ht="15.75" customHeight="1">
      <c r="O686" s="3"/>
    </row>
    <row r="687" spans="15:15" ht="15.75" customHeight="1">
      <c r="O687" s="3"/>
    </row>
    <row r="688" spans="15:15" ht="15.75" customHeight="1">
      <c r="O688" s="3"/>
    </row>
    <row r="689" spans="15:15" ht="15.75" customHeight="1">
      <c r="O689" s="3"/>
    </row>
    <row r="690" spans="15:15" ht="15.75" customHeight="1">
      <c r="O690" s="3"/>
    </row>
    <row r="691" spans="15:15" ht="15.75" customHeight="1">
      <c r="O691" s="3"/>
    </row>
    <row r="692" spans="15:15" ht="15.75" customHeight="1">
      <c r="O692" s="3"/>
    </row>
    <row r="693" spans="15:15" ht="15.75" customHeight="1">
      <c r="O693" s="3"/>
    </row>
    <row r="694" spans="15:15" ht="15.75" customHeight="1">
      <c r="O694" s="3"/>
    </row>
    <row r="695" spans="15:15" ht="15.75" customHeight="1">
      <c r="O695" s="3"/>
    </row>
    <row r="696" spans="15:15" ht="15.75" customHeight="1">
      <c r="O696" s="3"/>
    </row>
    <row r="697" spans="15:15" ht="15.75" customHeight="1">
      <c r="O697" s="3"/>
    </row>
    <row r="698" spans="15:15" ht="15.75" customHeight="1">
      <c r="O698" s="3"/>
    </row>
    <row r="699" spans="15:15" ht="15.75" customHeight="1">
      <c r="O699" s="3"/>
    </row>
    <row r="700" spans="15:15" ht="15.75" customHeight="1">
      <c r="O700" s="3"/>
    </row>
    <row r="701" spans="15:15" ht="15.75" customHeight="1">
      <c r="O701" s="3"/>
    </row>
    <row r="702" spans="15:15" ht="15.75" customHeight="1">
      <c r="O702" s="3"/>
    </row>
    <row r="703" spans="15:15" ht="15.75" customHeight="1">
      <c r="O703" s="3"/>
    </row>
    <row r="704" spans="15:15" ht="15.75" customHeight="1">
      <c r="O704" s="3"/>
    </row>
    <row r="705" spans="15:15" ht="15.75" customHeight="1">
      <c r="O705" s="3"/>
    </row>
    <row r="706" spans="15:15" ht="15.75" customHeight="1">
      <c r="O706" s="3"/>
    </row>
    <row r="707" spans="15:15" ht="15.75" customHeight="1">
      <c r="O707" s="3"/>
    </row>
    <row r="708" spans="15:15" ht="15.75" customHeight="1">
      <c r="O708" s="3"/>
    </row>
    <row r="709" spans="15:15" ht="15.75" customHeight="1">
      <c r="O709" s="3"/>
    </row>
    <row r="710" spans="15:15" ht="15.75" customHeight="1">
      <c r="O710" s="3"/>
    </row>
    <row r="711" spans="15:15" ht="15.75" customHeight="1">
      <c r="O711" s="3"/>
    </row>
    <row r="712" spans="15:15" ht="15.75" customHeight="1">
      <c r="O712" s="3"/>
    </row>
    <row r="713" spans="15:15" ht="15.75" customHeight="1">
      <c r="O713" s="3"/>
    </row>
    <row r="714" spans="15:15" ht="15.75" customHeight="1">
      <c r="O714" s="3"/>
    </row>
    <row r="715" spans="15:15" ht="15.75" customHeight="1">
      <c r="O715" s="3"/>
    </row>
    <row r="716" spans="15:15" ht="15.75" customHeight="1">
      <c r="O716" s="3"/>
    </row>
    <row r="717" spans="15:15" ht="15.75" customHeight="1">
      <c r="O717" s="3"/>
    </row>
    <row r="718" spans="15:15" ht="15.75" customHeight="1">
      <c r="O718" s="3"/>
    </row>
    <row r="719" spans="15:15" ht="15.75" customHeight="1">
      <c r="O719" s="3"/>
    </row>
    <row r="720" spans="15:15" ht="15.75" customHeight="1">
      <c r="O720" s="3"/>
    </row>
    <row r="721" spans="15:15" ht="15.75" customHeight="1">
      <c r="O721" s="3"/>
    </row>
    <row r="722" spans="15:15" ht="15.75" customHeight="1">
      <c r="O722" s="3"/>
    </row>
    <row r="723" spans="15:15" ht="15.75" customHeight="1">
      <c r="O723" s="3"/>
    </row>
    <row r="724" spans="15:15" ht="15.75" customHeight="1">
      <c r="O724" s="3"/>
    </row>
    <row r="725" spans="15:15" ht="15.75" customHeight="1">
      <c r="O725" s="3"/>
    </row>
    <row r="726" spans="15:15" ht="15.75" customHeight="1">
      <c r="O726" s="3"/>
    </row>
    <row r="727" spans="15:15" ht="15.75" customHeight="1">
      <c r="O727" s="3"/>
    </row>
    <row r="728" spans="15:15" ht="15.75" customHeight="1">
      <c r="O728" s="3"/>
    </row>
    <row r="729" spans="15:15" ht="15.75" customHeight="1">
      <c r="O729" s="3"/>
    </row>
    <row r="730" spans="15:15" ht="15.75" customHeight="1">
      <c r="O730" s="3"/>
    </row>
    <row r="731" spans="15:15" ht="15.75" customHeight="1">
      <c r="O731" s="3"/>
    </row>
    <row r="732" spans="15:15" ht="15.75" customHeight="1">
      <c r="O732" s="3"/>
    </row>
    <row r="733" spans="15:15" ht="15.75" customHeight="1">
      <c r="O733" s="3"/>
    </row>
    <row r="734" spans="15:15" ht="15.75" customHeight="1">
      <c r="O734" s="3"/>
    </row>
    <row r="735" spans="15:15" ht="15.75" customHeight="1">
      <c r="O735" s="3"/>
    </row>
    <row r="736" spans="15:15" ht="15.75" customHeight="1">
      <c r="O736" s="3"/>
    </row>
    <row r="737" spans="15:15" ht="15.75" customHeight="1">
      <c r="O737" s="3"/>
    </row>
    <row r="738" spans="15:15" ht="15.75" customHeight="1">
      <c r="O738" s="3"/>
    </row>
    <row r="739" spans="15:15" ht="15.75" customHeight="1">
      <c r="O739" s="3"/>
    </row>
    <row r="740" spans="15:15" ht="15.75" customHeight="1">
      <c r="O740" s="3"/>
    </row>
    <row r="741" spans="15:15" ht="15.75" customHeight="1">
      <c r="O741" s="3"/>
    </row>
    <row r="742" spans="15:15" ht="15.75" customHeight="1">
      <c r="O742" s="3"/>
    </row>
    <row r="743" spans="15:15" ht="15.75" customHeight="1">
      <c r="O743" s="3"/>
    </row>
    <row r="744" spans="15:15" ht="15.75" customHeight="1">
      <c r="O744" s="3"/>
    </row>
    <row r="745" spans="15:15" ht="15.75" customHeight="1">
      <c r="O745" s="3"/>
    </row>
    <row r="746" spans="15:15" ht="15.75" customHeight="1">
      <c r="O746" s="3"/>
    </row>
    <row r="747" spans="15:15" ht="15.75" customHeight="1">
      <c r="O747" s="3"/>
    </row>
    <row r="748" spans="15:15" ht="15.75" customHeight="1">
      <c r="O748" s="3"/>
    </row>
    <row r="749" spans="15:15" ht="15.75" customHeight="1">
      <c r="O749" s="3"/>
    </row>
    <row r="750" spans="15:15" ht="15.75" customHeight="1">
      <c r="O750" s="3"/>
    </row>
    <row r="751" spans="15:15" ht="15.75" customHeight="1">
      <c r="O751" s="3"/>
    </row>
    <row r="752" spans="15:15" ht="15.75" customHeight="1">
      <c r="O752" s="3"/>
    </row>
    <row r="753" spans="15:15" ht="15.75" customHeight="1">
      <c r="O753" s="3"/>
    </row>
    <row r="754" spans="15:15" ht="15.75" customHeight="1">
      <c r="O754" s="3"/>
    </row>
    <row r="755" spans="15:15" ht="15.75" customHeight="1">
      <c r="O755" s="3"/>
    </row>
    <row r="756" spans="15:15" ht="15.75" customHeight="1">
      <c r="O756" s="3"/>
    </row>
    <row r="757" spans="15:15" ht="15.75" customHeight="1">
      <c r="O757" s="3"/>
    </row>
    <row r="758" spans="15:15" ht="15.75" customHeight="1">
      <c r="O758" s="3"/>
    </row>
    <row r="759" spans="15:15" ht="15.75" customHeight="1">
      <c r="O759" s="3"/>
    </row>
    <row r="760" spans="15:15" ht="15.75" customHeight="1">
      <c r="O760" s="3"/>
    </row>
    <row r="761" spans="15:15" ht="15.75" customHeight="1">
      <c r="O761" s="3"/>
    </row>
    <row r="762" spans="15:15" ht="15.75" customHeight="1">
      <c r="O762" s="3"/>
    </row>
    <row r="763" spans="15:15" ht="15.75" customHeight="1">
      <c r="O763" s="3"/>
    </row>
    <row r="764" spans="15:15" ht="15.75" customHeight="1">
      <c r="O764" s="3"/>
    </row>
    <row r="765" spans="15:15" ht="15.75" customHeight="1">
      <c r="O765" s="3"/>
    </row>
    <row r="766" spans="15:15" ht="15.75" customHeight="1">
      <c r="O766" s="3"/>
    </row>
    <row r="767" spans="15:15" ht="15.75" customHeight="1">
      <c r="O767" s="3"/>
    </row>
    <row r="768" spans="15:15" ht="15.75" customHeight="1">
      <c r="O768" s="3"/>
    </row>
    <row r="769" spans="15:15" ht="15.75" customHeight="1">
      <c r="O769" s="3"/>
    </row>
    <row r="770" spans="15:15" ht="15.75" customHeight="1">
      <c r="O770" s="3"/>
    </row>
    <row r="771" spans="15:15" ht="15.75" customHeight="1">
      <c r="O771" s="3"/>
    </row>
    <row r="772" spans="15:15" ht="15.75" customHeight="1">
      <c r="O772" s="3"/>
    </row>
    <row r="773" spans="15:15" ht="15.75" customHeight="1">
      <c r="O773" s="3"/>
    </row>
    <row r="774" spans="15:15" ht="15.75" customHeight="1">
      <c r="O774" s="3"/>
    </row>
    <row r="775" spans="15:15" ht="15.75" customHeight="1">
      <c r="O775" s="3"/>
    </row>
    <row r="776" spans="15:15" ht="15.75" customHeight="1">
      <c r="O776" s="3"/>
    </row>
    <row r="777" spans="15:15" ht="15.75" customHeight="1">
      <c r="O777" s="3"/>
    </row>
    <row r="778" spans="15:15" ht="15.75" customHeight="1">
      <c r="O778" s="3"/>
    </row>
    <row r="779" spans="15:15" ht="15.75" customHeight="1">
      <c r="O779" s="3"/>
    </row>
    <row r="780" spans="15:15" ht="15.75" customHeight="1">
      <c r="O780" s="3"/>
    </row>
    <row r="781" spans="15:15" ht="15.75" customHeight="1">
      <c r="O781" s="3"/>
    </row>
    <row r="782" spans="15:15" ht="15.75" customHeight="1">
      <c r="O782" s="3"/>
    </row>
    <row r="783" spans="15:15" ht="15.75" customHeight="1">
      <c r="O783" s="3"/>
    </row>
    <row r="784" spans="15:15" ht="15.75" customHeight="1">
      <c r="O784" s="3"/>
    </row>
    <row r="785" spans="15:15" ht="15.75" customHeight="1">
      <c r="O785" s="3"/>
    </row>
    <row r="786" spans="15:15" ht="15.75" customHeight="1">
      <c r="O786" s="3"/>
    </row>
    <row r="787" spans="15:15" ht="15.75" customHeight="1">
      <c r="O787" s="3"/>
    </row>
    <row r="788" spans="15:15" ht="15.75" customHeight="1">
      <c r="O788" s="3"/>
    </row>
    <row r="789" spans="15:15" ht="15.75" customHeight="1">
      <c r="O789" s="3"/>
    </row>
    <row r="790" spans="15:15" ht="15.75" customHeight="1">
      <c r="O790" s="3"/>
    </row>
    <row r="791" spans="15:15" ht="15.75" customHeight="1">
      <c r="O791" s="3"/>
    </row>
    <row r="792" spans="15:15" ht="15.75" customHeight="1">
      <c r="O792" s="3"/>
    </row>
    <row r="793" spans="15:15" ht="15.75" customHeight="1">
      <c r="O793" s="3"/>
    </row>
    <row r="794" spans="15:15" ht="15.75" customHeight="1">
      <c r="O794" s="3"/>
    </row>
    <row r="795" spans="15:15" ht="15.75" customHeight="1">
      <c r="O795" s="3"/>
    </row>
    <row r="796" spans="15:15" ht="15.75" customHeight="1">
      <c r="O796" s="3"/>
    </row>
    <row r="797" spans="15:15" ht="15.75" customHeight="1">
      <c r="O797" s="3"/>
    </row>
    <row r="798" spans="15:15" ht="15.75" customHeight="1">
      <c r="O798" s="3"/>
    </row>
    <row r="799" spans="15:15" ht="15.75" customHeight="1">
      <c r="O799" s="3"/>
    </row>
    <row r="800" spans="15:15" ht="15.75" customHeight="1">
      <c r="O800" s="3"/>
    </row>
    <row r="801" spans="15:15" ht="15.75" customHeight="1">
      <c r="O801" s="3"/>
    </row>
    <row r="802" spans="15:15" ht="15.75" customHeight="1">
      <c r="O802" s="3"/>
    </row>
    <row r="803" spans="15:15" ht="15.75" customHeight="1">
      <c r="O803" s="3"/>
    </row>
    <row r="804" spans="15:15" ht="15.75" customHeight="1">
      <c r="O804" s="3"/>
    </row>
    <row r="805" spans="15:15" ht="15.75" customHeight="1">
      <c r="O805" s="3"/>
    </row>
    <row r="806" spans="15:15" ht="15.75" customHeight="1">
      <c r="O806" s="3"/>
    </row>
    <row r="807" spans="15:15" ht="15.75" customHeight="1">
      <c r="O807" s="3"/>
    </row>
    <row r="808" spans="15:15" ht="15.75" customHeight="1">
      <c r="O808" s="3"/>
    </row>
    <row r="809" spans="15:15" ht="15.75" customHeight="1">
      <c r="O809" s="3"/>
    </row>
    <row r="810" spans="15:15" ht="15.75" customHeight="1">
      <c r="O810" s="3"/>
    </row>
    <row r="811" spans="15:15" ht="15.75" customHeight="1">
      <c r="O811" s="3"/>
    </row>
    <row r="812" spans="15:15" ht="15.75" customHeight="1">
      <c r="O812" s="3"/>
    </row>
    <row r="813" spans="15:15" ht="15.75" customHeight="1">
      <c r="O813" s="3"/>
    </row>
    <row r="814" spans="15:15" ht="15.75" customHeight="1">
      <c r="O814" s="3"/>
    </row>
    <row r="815" spans="15:15" ht="15.75" customHeight="1">
      <c r="O815" s="3"/>
    </row>
    <row r="816" spans="15:15" ht="15.75" customHeight="1">
      <c r="O816" s="3"/>
    </row>
    <row r="817" spans="15:15" ht="15.75" customHeight="1">
      <c r="O817" s="3"/>
    </row>
    <row r="818" spans="15:15" ht="15.75" customHeight="1">
      <c r="O818" s="3"/>
    </row>
    <row r="819" spans="15:15" ht="15.75" customHeight="1">
      <c r="O819" s="3"/>
    </row>
    <row r="820" spans="15:15" ht="15.75" customHeight="1">
      <c r="O820" s="3"/>
    </row>
    <row r="821" spans="15:15" ht="15.75" customHeight="1">
      <c r="O821" s="3"/>
    </row>
    <row r="822" spans="15:15" ht="15.75" customHeight="1">
      <c r="O822" s="3"/>
    </row>
    <row r="823" spans="15:15" ht="15.75" customHeight="1">
      <c r="O823" s="3"/>
    </row>
    <row r="824" spans="15:15" ht="15.75" customHeight="1">
      <c r="O824" s="3"/>
    </row>
    <row r="825" spans="15:15" ht="15.75" customHeight="1">
      <c r="O825" s="3"/>
    </row>
    <row r="826" spans="15:15" ht="15.75" customHeight="1">
      <c r="O826" s="3"/>
    </row>
    <row r="827" spans="15:15" ht="15.75" customHeight="1">
      <c r="O827" s="3"/>
    </row>
    <row r="828" spans="15:15" ht="15.75" customHeight="1">
      <c r="O828" s="3"/>
    </row>
    <row r="829" spans="15:15" ht="15.75" customHeight="1">
      <c r="O829" s="3"/>
    </row>
    <row r="830" spans="15:15" ht="15.75" customHeight="1">
      <c r="O830" s="3"/>
    </row>
    <row r="831" spans="15:15" ht="15.75" customHeight="1">
      <c r="O831" s="3"/>
    </row>
    <row r="832" spans="15:15" ht="15.75" customHeight="1">
      <c r="O832" s="3"/>
    </row>
    <row r="833" spans="15:15" ht="15.75" customHeight="1">
      <c r="O833" s="3"/>
    </row>
    <row r="834" spans="15:15" ht="15.75" customHeight="1">
      <c r="O834" s="3"/>
    </row>
    <row r="835" spans="15:15" ht="15.75" customHeight="1">
      <c r="O835" s="3"/>
    </row>
    <row r="836" spans="15:15" ht="15.75" customHeight="1">
      <c r="O836" s="3"/>
    </row>
    <row r="837" spans="15:15" ht="15.75" customHeight="1">
      <c r="O837" s="3"/>
    </row>
    <row r="838" spans="15:15" ht="15.75" customHeight="1">
      <c r="O838" s="3"/>
    </row>
    <row r="839" spans="15:15" ht="15.75" customHeight="1">
      <c r="O839" s="3"/>
    </row>
    <row r="840" spans="15:15" ht="15.75" customHeight="1">
      <c r="O840" s="3"/>
    </row>
    <row r="841" spans="15:15" ht="15.75" customHeight="1">
      <c r="O841" s="3"/>
    </row>
    <row r="842" spans="15:15" ht="15.75" customHeight="1">
      <c r="O842" s="3"/>
    </row>
    <row r="843" spans="15:15" ht="15.75" customHeight="1">
      <c r="O843" s="3"/>
    </row>
    <row r="844" spans="15:15" ht="15.75" customHeight="1">
      <c r="O844" s="3"/>
    </row>
    <row r="845" spans="15:15" ht="15.75" customHeight="1">
      <c r="O845" s="3"/>
    </row>
    <row r="846" spans="15:15" ht="15.75" customHeight="1">
      <c r="O846" s="3"/>
    </row>
    <row r="847" spans="15:15" ht="15.75" customHeight="1">
      <c r="O847" s="3"/>
    </row>
    <row r="848" spans="15:15" ht="15.75" customHeight="1">
      <c r="O848" s="3"/>
    </row>
    <row r="849" spans="15:15" ht="15.75" customHeight="1">
      <c r="O849" s="3"/>
    </row>
    <row r="850" spans="15:15" ht="15.75" customHeight="1">
      <c r="O850" s="3"/>
    </row>
    <row r="851" spans="15:15" ht="15.75" customHeight="1">
      <c r="O851" s="3"/>
    </row>
    <row r="852" spans="15:15" ht="15.75" customHeight="1">
      <c r="O852" s="3"/>
    </row>
    <row r="853" spans="15:15" ht="15.75" customHeight="1">
      <c r="O853" s="3"/>
    </row>
    <row r="854" spans="15:15" ht="15.75" customHeight="1">
      <c r="O854" s="3"/>
    </row>
    <row r="855" spans="15:15" ht="15.75" customHeight="1">
      <c r="O855" s="3"/>
    </row>
    <row r="856" spans="15:15" ht="15.75" customHeight="1">
      <c r="O856" s="3"/>
    </row>
    <row r="857" spans="15:15" ht="15.75" customHeight="1">
      <c r="O857" s="3"/>
    </row>
    <row r="858" spans="15:15" ht="15.75" customHeight="1">
      <c r="O858" s="3"/>
    </row>
    <row r="859" spans="15:15" ht="15.75" customHeight="1">
      <c r="O859" s="3"/>
    </row>
    <row r="860" spans="15:15" ht="15.75" customHeight="1">
      <c r="O860" s="3"/>
    </row>
    <row r="861" spans="15:15" ht="15.75" customHeight="1">
      <c r="O861" s="3"/>
    </row>
    <row r="862" spans="15:15" ht="15.75" customHeight="1">
      <c r="O862" s="3"/>
    </row>
    <row r="863" spans="15:15" ht="15.75" customHeight="1">
      <c r="O863" s="3"/>
    </row>
    <row r="864" spans="15:15" ht="15.75" customHeight="1">
      <c r="O864" s="3"/>
    </row>
    <row r="865" spans="15:15" ht="15.75" customHeight="1">
      <c r="O865" s="3"/>
    </row>
    <row r="866" spans="15:15" ht="15.75" customHeight="1">
      <c r="O866" s="3"/>
    </row>
    <row r="867" spans="15:15" ht="15.75" customHeight="1">
      <c r="O867" s="3"/>
    </row>
    <row r="868" spans="15:15" ht="15.75" customHeight="1">
      <c r="O868" s="3"/>
    </row>
    <row r="869" spans="15:15" ht="15.75" customHeight="1">
      <c r="O869" s="3"/>
    </row>
    <row r="870" spans="15:15" ht="15.75" customHeight="1">
      <c r="O870" s="3"/>
    </row>
    <row r="871" spans="15:15" ht="15.75" customHeight="1">
      <c r="O871" s="3"/>
    </row>
    <row r="872" spans="15:15" ht="15.75" customHeight="1">
      <c r="O872" s="3"/>
    </row>
    <row r="873" spans="15:15" ht="15.75" customHeight="1">
      <c r="O873" s="3"/>
    </row>
    <row r="874" spans="15:15" ht="15.75" customHeight="1">
      <c r="O874" s="3"/>
    </row>
    <row r="875" spans="15:15" ht="15.75" customHeight="1">
      <c r="O875" s="3"/>
    </row>
    <row r="876" spans="15:15" ht="15.75" customHeight="1">
      <c r="O876" s="3"/>
    </row>
    <row r="877" spans="15:15" ht="15.75" customHeight="1">
      <c r="O877" s="3"/>
    </row>
    <row r="878" spans="15:15" ht="15.75" customHeight="1">
      <c r="O878" s="3"/>
    </row>
    <row r="879" spans="15:15" ht="15.75" customHeight="1">
      <c r="O879" s="3"/>
    </row>
    <row r="880" spans="15:15" ht="15.75" customHeight="1">
      <c r="O880" s="3"/>
    </row>
    <row r="881" spans="15:15" ht="15.75" customHeight="1">
      <c r="O881" s="3"/>
    </row>
    <row r="882" spans="15:15" ht="15.75" customHeight="1">
      <c r="O882" s="3"/>
    </row>
    <row r="883" spans="15:15" ht="15.75" customHeight="1">
      <c r="O883" s="3"/>
    </row>
    <row r="884" spans="15:15" ht="15.75" customHeight="1">
      <c r="O884" s="3"/>
    </row>
    <row r="885" spans="15:15" ht="15.75" customHeight="1">
      <c r="O885" s="3"/>
    </row>
    <row r="886" spans="15:15" ht="15.75" customHeight="1">
      <c r="O886" s="3"/>
    </row>
    <row r="887" spans="15:15" ht="15.75" customHeight="1">
      <c r="O887" s="3"/>
    </row>
    <row r="888" spans="15:15" ht="15.75" customHeight="1">
      <c r="O888" s="3"/>
    </row>
    <row r="889" spans="15:15" ht="15.75" customHeight="1">
      <c r="O889" s="3"/>
    </row>
    <row r="890" spans="15:15" ht="15.75" customHeight="1">
      <c r="O890" s="3"/>
    </row>
    <row r="891" spans="15:15" ht="15.75" customHeight="1">
      <c r="O891" s="3"/>
    </row>
    <row r="892" spans="15:15" ht="15.75" customHeight="1">
      <c r="O892" s="3"/>
    </row>
    <row r="893" spans="15:15" ht="15.75" customHeight="1">
      <c r="O893" s="3"/>
    </row>
    <row r="894" spans="15:15" ht="15.75" customHeight="1">
      <c r="O894" s="3"/>
    </row>
    <row r="895" spans="15:15" ht="15.75" customHeight="1">
      <c r="O895" s="3"/>
    </row>
    <row r="896" spans="15:15" ht="15.75" customHeight="1">
      <c r="O896" s="3"/>
    </row>
    <row r="897" spans="15:15" ht="15.75" customHeight="1">
      <c r="O897" s="3"/>
    </row>
    <row r="898" spans="15:15" ht="15.75" customHeight="1">
      <c r="O898" s="3"/>
    </row>
    <row r="899" spans="15:15" ht="15.75" customHeight="1">
      <c r="O899" s="3"/>
    </row>
    <row r="900" spans="15:15" ht="15.75" customHeight="1">
      <c r="O900" s="3"/>
    </row>
    <row r="901" spans="15:15" ht="15.75" customHeight="1">
      <c r="O901" s="3"/>
    </row>
    <row r="902" spans="15:15" ht="15.75" customHeight="1">
      <c r="O902" s="3"/>
    </row>
    <row r="903" spans="15:15" ht="15.75" customHeight="1">
      <c r="O903" s="3"/>
    </row>
    <row r="904" spans="15:15" ht="15.75" customHeight="1">
      <c r="O904" s="3"/>
    </row>
    <row r="905" spans="15:15" ht="15.75" customHeight="1">
      <c r="O905" s="3"/>
    </row>
    <row r="906" spans="15:15" ht="15.75" customHeight="1">
      <c r="O906" s="3"/>
    </row>
    <row r="907" spans="15:15" ht="15.75" customHeight="1">
      <c r="O907" s="3"/>
    </row>
    <row r="908" spans="15:15" ht="15.75" customHeight="1">
      <c r="O908" s="3"/>
    </row>
    <row r="909" spans="15:15" ht="15.75" customHeight="1">
      <c r="O909" s="3"/>
    </row>
    <row r="910" spans="15:15" ht="15.75" customHeight="1">
      <c r="O910" s="3"/>
    </row>
    <row r="911" spans="15:15" ht="15.75" customHeight="1">
      <c r="O911" s="3"/>
    </row>
    <row r="912" spans="15:15" ht="15.75" customHeight="1">
      <c r="O912" s="3"/>
    </row>
    <row r="913" spans="15:15" ht="15.75" customHeight="1">
      <c r="O913" s="3"/>
    </row>
    <row r="914" spans="15:15" ht="15.75" customHeight="1">
      <c r="O914" s="3"/>
    </row>
    <row r="915" spans="15:15" ht="15.75" customHeight="1">
      <c r="O915" s="3"/>
    </row>
    <row r="916" spans="15:15" ht="15.75" customHeight="1">
      <c r="O916" s="3"/>
    </row>
    <row r="917" spans="15:15" ht="15.75" customHeight="1">
      <c r="O917" s="3"/>
    </row>
    <row r="918" spans="15:15" ht="15.75" customHeight="1">
      <c r="O918" s="3"/>
    </row>
    <row r="919" spans="15:15" ht="15.75" customHeight="1">
      <c r="O919" s="3"/>
    </row>
    <row r="920" spans="15:15" ht="15.75" customHeight="1">
      <c r="O920" s="3"/>
    </row>
    <row r="921" spans="15:15" ht="15.75" customHeight="1">
      <c r="O921" s="3"/>
    </row>
    <row r="922" spans="15:15" ht="15.75" customHeight="1">
      <c r="O922" s="3"/>
    </row>
    <row r="923" spans="15:15" ht="15.75" customHeight="1">
      <c r="O923" s="3"/>
    </row>
    <row r="924" spans="15:15" ht="15.75" customHeight="1">
      <c r="O924" s="3"/>
    </row>
    <row r="925" spans="15:15" ht="15.75" customHeight="1">
      <c r="O925" s="3"/>
    </row>
    <row r="926" spans="15:15" ht="15.75" customHeight="1">
      <c r="O926" s="3"/>
    </row>
    <row r="927" spans="15:15" ht="15.75" customHeight="1">
      <c r="O927" s="3"/>
    </row>
    <row r="928" spans="15:15" ht="15.75" customHeight="1">
      <c r="O928" s="3"/>
    </row>
    <row r="929" spans="15:15" ht="15.75" customHeight="1">
      <c r="O929" s="3"/>
    </row>
    <row r="930" spans="15:15" ht="15.75" customHeight="1">
      <c r="O930" s="3"/>
    </row>
    <row r="931" spans="15:15" ht="15.75" customHeight="1">
      <c r="O931" s="3"/>
    </row>
    <row r="932" spans="15:15" ht="15.75" customHeight="1">
      <c r="O932" s="3"/>
    </row>
    <row r="933" spans="15:15" ht="15.75" customHeight="1">
      <c r="O933" s="3"/>
    </row>
    <row r="934" spans="15:15" ht="15.75" customHeight="1">
      <c r="O934" s="3"/>
    </row>
    <row r="935" spans="15:15" ht="15.75" customHeight="1">
      <c r="O935" s="3"/>
    </row>
    <row r="936" spans="15:15" ht="15.75" customHeight="1">
      <c r="O936" s="3"/>
    </row>
    <row r="937" spans="15:15" ht="15.75" customHeight="1">
      <c r="O937" s="3"/>
    </row>
    <row r="938" spans="15:15" ht="15.75" customHeight="1">
      <c r="O938" s="3"/>
    </row>
    <row r="939" spans="15:15" ht="15.75" customHeight="1">
      <c r="O939" s="3"/>
    </row>
    <row r="940" spans="15:15" ht="15.75" customHeight="1">
      <c r="O940" s="3"/>
    </row>
    <row r="941" spans="15:15" ht="15.75" customHeight="1">
      <c r="O941" s="3"/>
    </row>
    <row r="942" spans="15:15" ht="15.75" customHeight="1">
      <c r="O942" s="3"/>
    </row>
    <row r="943" spans="15:15" ht="15.75" customHeight="1">
      <c r="O943" s="3"/>
    </row>
    <row r="944" spans="15:15" ht="15.75" customHeight="1">
      <c r="O944" s="3"/>
    </row>
    <row r="945" spans="15:15" ht="15.75" customHeight="1">
      <c r="O945" s="3"/>
    </row>
    <row r="946" spans="15:15" ht="15.75" customHeight="1">
      <c r="O946" s="3"/>
    </row>
    <row r="947" spans="15:15" ht="15.75" customHeight="1">
      <c r="O947" s="3"/>
    </row>
    <row r="948" spans="15:15" ht="15.75" customHeight="1">
      <c r="O948" s="3"/>
    </row>
    <row r="949" spans="15:15" ht="15.75" customHeight="1">
      <c r="O949" s="3"/>
    </row>
    <row r="950" spans="15:15" ht="15.75" customHeight="1">
      <c r="O950" s="3"/>
    </row>
    <row r="951" spans="15:15" ht="15.75" customHeight="1">
      <c r="O951" s="3"/>
    </row>
    <row r="952" spans="15:15" ht="15.75" customHeight="1">
      <c r="O952" s="3"/>
    </row>
    <row r="953" spans="15:15" ht="15.75" customHeight="1">
      <c r="O953" s="3"/>
    </row>
    <row r="954" spans="15:15" ht="15.75" customHeight="1">
      <c r="O954" s="3"/>
    </row>
    <row r="955" spans="15:15" ht="15.75" customHeight="1">
      <c r="O955" s="3"/>
    </row>
    <row r="956" spans="15:15" ht="15.75" customHeight="1">
      <c r="O956" s="3"/>
    </row>
    <row r="957" spans="15:15" ht="15.75" customHeight="1">
      <c r="O957" s="3"/>
    </row>
    <row r="958" spans="15:15" ht="15.75" customHeight="1">
      <c r="O958" s="3"/>
    </row>
    <row r="959" spans="15:15" ht="15.75" customHeight="1">
      <c r="O959" s="3"/>
    </row>
    <row r="960" spans="15:15" ht="15.75" customHeight="1">
      <c r="O960" s="3"/>
    </row>
    <row r="961" spans="15:15" ht="15.75" customHeight="1">
      <c r="O961" s="3"/>
    </row>
    <row r="962" spans="15:15" ht="15.75" customHeight="1">
      <c r="O962" s="3"/>
    </row>
    <row r="963" spans="15:15" ht="15.75" customHeight="1">
      <c r="O963" s="3"/>
    </row>
    <row r="964" spans="15:15" ht="15.75" customHeight="1">
      <c r="O964" s="3"/>
    </row>
    <row r="965" spans="15:15" ht="15.75" customHeight="1">
      <c r="O965" s="3"/>
    </row>
    <row r="966" spans="15:15" ht="15.75" customHeight="1">
      <c r="O966" s="3"/>
    </row>
    <row r="967" spans="15:15" ht="15.75" customHeight="1">
      <c r="O967" s="3"/>
    </row>
    <row r="968" spans="15:15" ht="15.75" customHeight="1">
      <c r="O968" s="3"/>
    </row>
    <row r="969" spans="15:15" ht="15.75" customHeight="1">
      <c r="O969" s="3"/>
    </row>
    <row r="970" spans="15:15" ht="15.75" customHeight="1">
      <c r="O970" s="3"/>
    </row>
    <row r="971" spans="15:15" ht="15.75" customHeight="1">
      <c r="O971" s="3"/>
    </row>
    <row r="972" spans="15:15" ht="15.75" customHeight="1">
      <c r="O972" s="3"/>
    </row>
    <row r="973" spans="15:15" ht="15.75" customHeight="1">
      <c r="O973" s="3"/>
    </row>
    <row r="974" spans="15:15" ht="15.75" customHeight="1">
      <c r="O974" s="3"/>
    </row>
    <row r="975" spans="15:15" ht="15.75" customHeight="1">
      <c r="O975" s="3"/>
    </row>
    <row r="976" spans="15:15" ht="15.75" customHeight="1">
      <c r="O976" s="3"/>
    </row>
    <row r="977" spans="15:15" ht="15.75" customHeight="1">
      <c r="O977" s="3"/>
    </row>
    <row r="978" spans="15:15" ht="15.75" customHeight="1">
      <c r="O978" s="3"/>
    </row>
    <row r="979" spans="15:15" ht="15.75" customHeight="1">
      <c r="O979" s="3"/>
    </row>
    <row r="980" spans="15:15" ht="15.75" customHeight="1">
      <c r="O980" s="3"/>
    </row>
    <row r="981" spans="15:15" ht="15.75" customHeight="1">
      <c r="O981" s="3"/>
    </row>
    <row r="982" spans="15:15" ht="15.75" customHeight="1">
      <c r="O982" s="3"/>
    </row>
    <row r="983" spans="15:15" ht="15.75" customHeight="1">
      <c r="O983" s="3"/>
    </row>
    <row r="984" spans="15:15" ht="15.75" customHeight="1">
      <c r="O984" s="3"/>
    </row>
    <row r="985" spans="15:15" ht="15.75" customHeight="1">
      <c r="O985" s="3"/>
    </row>
    <row r="986" spans="15:15" ht="15.75" customHeight="1">
      <c r="O986" s="3"/>
    </row>
    <row r="987" spans="15:15" ht="15.75" customHeight="1">
      <c r="O987" s="3"/>
    </row>
    <row r="988" spans="15:15" ht="15.75" customHeight="1">
      <c r="O988" s="3"/>
    </row>
    <row r="989" spans="15:15" ht="15.75" customHeight="1">
      <c r="O989" s="3"/>
    </row>
    <row r="990" spans="15:15" ht="15.75" customHeight="1">
      <c r="O990" s="3"/>
    </row>
    <row r="991" spans="15:15" ht="15.75" customHeight="1">
      <c r="O991" s="3"/>
    </row>
    <row r="992" spans="15:15" ht="15.75" customHeight="1">
      <c r="O992" s="3"/>
    </row>
    <row r="993" spans="15:15" ht="15.75" customHeight="1">
      <c r="O993" s="3"/>
    </row>
    <row r="994" spans="15:15" ht="15.75" customHeight="1">
      <c r="O994" s="3"/>
    </row>
    <row r="995" spans="15:15" ht="15.75" customHeight="1">
      <c r="O995" s="3"/>
    </row>
    <row r="996" spans="15:15" ht="15.75" customHeight="1">
      <c r="O996" s="3"/>
    </row>
    <row r="997" spans="15:15" ht="15.75" customHeight="1">
      <c r="O997" s="3"/>
    </row>
    <row r="998" spans="15:15" ht="15.75" customHeight="1">
      <c r="O998" s="3"/>
    </row>
    <row r="999" spans="15:15" ht="15.75" customHeight="1">
      <c r="O999" s="3"/>
    </row>
    <row r="1000" spans="15:15" ht="15.75" customHeight="1">
      <c r="O1000" s="3"/>
    </row>
    <row r="1001" spans="15:15" ht="15.75" customHeight="1">
      <c r="O1001" s="3"/>
    </row>
    <row r="1002" spans="15:15" ht="15.75" customHeight="1">
      <c r="O1002" s="3"/>
    </row>
    <row r="1003" spans="15:15" ht="15.75" customHeight="1">
      <c r="O1003" s="3"/>
    </row>
    <row r="1004" spans="15:15" ht="15.75" customHeight="1">
      <c r="O1004" s="3"/>
    </row>
    <row r="1005" spans="15:15" ht="15.75" customHeight="1">
      <c r="O1005" s="3"/>
    </row>
    <row r="1006" spans="15:15" ht="15.75" customHeight="1">
      <c r="O1006" s="3"/>
    </row>
    <row r="1007" spans="15:15" ht="15.75" customHeight="1">
      <c r="O1007" s="3"/>
    </row>
    <row r="1008" spans="15:15" ht="15.75" customHeight="1">
      <c r="O1008" s="3"/>
    </row>
  </sheetData>
  <printOptions horizontalCentered="1" gridLines="1"/>
  <pageMargins left="0.25" right="0.25" top="0.25" bottom="0.25" header="0" footer="0"/>
  <pageSetup paperSize="5" scale="9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sqref="A1:E30"/>
    </sheetView>
  </sheetViews>
  <sheetFormatPr defaultColWidth="11.42578125" defaultRowHeight="15"/>
  <cols>
    <col min="1" max="1" width="23.7109375" customWidth="1"/>
    <col min="2" max="2" width="17" customWidth="1"/>
    <col min="4" max="4" width="25.7109375" customWidth="1"/>
    <col min="5" max="5" width="21.140625" customWidth="1"/>
  </cols>
  <sheetData>
    <row r="1" spans="1:5" ht="18">
      <c r="A1" s="88" t="s">
        <v>96</v>
      </c>
      <c r="B1" s="89"/>
      <c r="C1" s="89"/>
      <c r="D1" s="89"/>
      <c r="E1" s="89"/>
    </row>
    <row r="2" spans="1:5" ht="18">
      <c r="A2" s="88" t="s">
        <v>98</v>
      </c>
      <c r="B2" s="89"/>
      <c r="C2" s="89"/>
      <c r="D2" s="89"/>
      <c r="E2" s="89"/>
    </row>
    <row r="3" spans="1:5" ht="18">
      <c r="A3" s="88" t="s">
        <v>99</v>
      </c>
      <c r="B3" s="89"/>
      <c r="C3" s="89"/>
      <c r="D3" s="89"/>
      <c r="E3" s="89"/>
    </row>
    <row r="4" spans="1:5">
      <c r="A4" s="89"/>
      <c r="B4" s="89"/>
      <c r="C4" s="89"/>
      <c r="D4" s="89"/>
      <c r="E4" s="89"/>
    </row>
    <row r="5" spans="1:5">
      <c r="A5" s="89"/>
      <c r="B5" s="89"/>
      <c r="C5" s="89"/>
      <c r="D5" s="89"/>
      <c r="E5" s="89"/>
    </row>
    <row r="6" spans="1:5">
      <c r="A6" s="90" t="s">
        <v>100</v>
      </c>
      <c r="B6" s="89"/>
      <c r="C6" s="89"/>
      <c r="D6" s="90" t="s">
        <v>101</v>
      </c>
      <c r="E6" s="89"/>
    </row>
    <row r="7" spans="1:5">
      <c r="A7" s="91" t="s">
        <v>102</v>
      </c>
      <c r="B7" s="89"/>
      <c r="C7" s="89"/>
      <c r="D7" s="91" t="s">
        <v>103</v>
      </c>
      <c r="E7" s="89"/>
    </row>
    <row r="8" spans="1:5">
      <c r="A8" s="92"/>
      <c r="B8" s="89"/>
      <c r="C8" s="89"/>
      <c r="D8" s="89"/>
      <c r="E8" s="89"/>
    </row>
    <row r="9" spans="1:5">
      <c r="A9" s="89" t="s">
        <v>104</v>
      </c>
      <c r="B9" s="93">
        <v>745</v>
      </c>
      <c r="C9" s="94"/>
      <c r="D9" s="89" t="s">
        <v>105</v>
      </c>
      <c r="E9" s="94">
        <v>0</v>
      </c>
    </row>
    <row r="10" spans="1:5">
      <c r="A10" s="89" t="s">
        <v>106</v>
      </c>
      <c r="B10" s="94">
        <v>0</v>
      </c>
      <c r="C10" s="94"/>
      <c r="D10" s="89" t="s">
        <v>107</v>
      </c>
      <c r="E10" s="94">
        <v>0</v>
      </c>
    </row>
    <row r="11" spans="1:5">
      <c r="A11" s="89" t="s">
        <v>108</v>
      </c>
      <c r="B11" s="94">
        <v>0</v>
      </c>
      <c r="C11" s="94"/>
      <c r="D11" s="89" t="s">
        <v>109</v>
      </c>
      <c r="E11" s="94">
        <v>0</v>
      </c>
    </row>
    <row r="12" spans="1:5">
      <c r="A12" s="89" t="s">
        <v>110</v>
      </c>
      <c r="B12" s="94">
        <v>0</v>
      </c>
      <c r="C12" s="94"/>
      <c r="D12" s="89" t="s">
        <v>111</v>
      </c>
      <c r="E12" s="94">
        <v>0</v>
      </c>
    </row>
    <row r="13" spans="1:5">
      <c r="A13" s="89"/>
      <c r="B13" s="89"/>
      <c r="C13" s="89"/>
      <c r="D13" s="89"/>
      <c r="E13" s="89"/>
    </row>
    <row r="14" spans="1:5">
      <c r="A14" s="95" t="s">
        <v>112</v>
      </c>
      <c r="B14" s="93">
        <f>SUM(B9:B12)</f>
        <v>745</v>
      </c>
      <c r="C14" s="96"/>
      <c r="D14" s="97" t="s">
        <v>113</v>
      </c>
      <c r="E14" s="98">
        <f>SUM(E9:E12)</f>
        <v>0</v>
      </c>
    </row>
    <row r="15" spans="1:5">
      <c r="A15" s="89"/>
      <c r="B15" s="89"/>
      <c r="C15" s="89"/>
      <c r="D15" s="89"/>
      <c r="E15" s="89"/>
    </row>
    <row r="16" spans="1:5">
      <c r="A16" s="97" t="s">
        <v>114</v>
      </c>
      <c r="B16" s="89"/>
      <c r="C16" s="89"/>
      <c r="D16" s="97" t="s">
        <v>115</v>
      </c>
      <c r="E16" s="89"/>
    </row>
    <row r="17" spans="1:5">
      <c r="A17" s="89"/>
      <c r="B17" s="89"/>
      <c r="C17" s="89"/>
      <c r="D17" s="89"/>
      <c r="E17" s="89"/>
    </row>
    <row r="18" spans="1:5">
      <c r="A18" s="89"/>
      <c r="B18" s="94">
        <v>0</v>
      </c>
      <c r="C18" s="94"/>
      <c r="D18" s="89" t="s">
        <v>116</v>
      </c>
      <c r="E18" s="94">
        <v>0</v>
      </c>
    </row>
    <row r="19" spans="1:5">
      <c r="A19" s="89" t="s">
        <v>30</v>
      </c>
      <c r="B19" s="94">
        <v>85000</v>
      </c>
      <c r="C19" s="94"/>
      <c r="D19" s="89" t="s">
        <v>117</v>
      </c>
      <c r="E19" s="94">
        <v>12000</v>
      </c>
    </row>
    <row r="20" spans="1:5">
      <c r="A20" s="89" t="s">
        <v>118</v>
      </c>
      <c r="B20" s="94">
        <v>0</v>
      </c>
      <c r="C20" s="94"/>
      <c r="D20" s="89"/>
      <c r="E20" s="94">
        <v>0</v>
      </c>
    </row>
    <row r="21" spans="1:5">
      <c r="A21" s="89" t="s">
        <v>119</v>
      </c>
      <c r="B21" s="94">
        <v>8235</v>
      </c>
      <c r="C21" s="94"/>
      <c r="D21" s="89" t="s">
        <v>120</v>
      </c>
      <c r="E21" s="94">
        <v>0</v>
      </c>
    </row>
    <row r="22" spans="1:5">
      <c r="A22" s="89" t="s">
        <v>121</v>
      </c>
      <c r="B22" s="94">
        <v>0</v>
      </c>
      <c r="C22" s="94"/>
      <c r="D22" s="89"/>
      <c r="E22" s="89"/>
    </row>
    <row r="23" spans="1:5">
      <c r="A23" s="89" t="s">
        <v>122</v>
      </c>
      <c r="B23" s="94">
        <v>0</v>
      </c>
      <c r="C23" s="94"/>
      <c r="D23" s="97" t="s">
        <v>123</v>
      </c>
      <c r="E23" s="98">
        <f>SUM(E18:E21)</f>
        <v>12000</v>
      </c>
    </row>
    <row r="24" spans="1:5">
      <c r="A24" s="89"/>
      <c r="B24" s="89"/>
      <c r="C24" s="89"/>
      <c r="D24" s="89"/>
      <c r="E24" s="89"/>
    </row>
    <row r="25" spans="1:5">
      <c r="A25" s="91" t="s">
        <v>124</v>
      </c>
      <c r="B25" s="98">
        <f>SUM(B18:B23)</f>
        <v>93235</v>
      </c>
      <c r="C25" s="99"/>
      <c r="D25" s="97" t="s">
        <v>125</v>
      </c>
      <c r="E25" s="98">
        <f>E14+E23</f>
        <v>12000</v>
      </c>
    </row>
    <row r="26" spans="1:5">
      <c r="A26" s="89"/>
      <c r="B26" s="89"/>
      <c r="C26" s="89"/>
      <c r="D26" s="89"/>
      <c r="E26" s="89"/>
    </row>
    <row r="27" spans="1:5">
      <c r="A27" s="89" t="s">
        <v>126</v>
      </c>
      <c r="B27" s="94">
        <v>0</v>
      </c>
      <c r="C27" s="94"/>
      <c r="D27" s="97" t="s">
        <v>127</v>
      </c>
      <c r="E27" s="98">
        <f>B29-E25</f>
        <v>81980</v>
      </c>
    </row>
    <row r="28" spans="1:5">
      <c r="A28" s="89"/>
      <c r="B28" s="89"/>
      <c r="C28" s="89"/>
      <c r="D28" s="89"/>
      <c r="E28" s="89"/>
    </row>
    <row r="29" spans="1:5">
      <c r="A29" s="100" t="s">
        <v>128</v>
      </c>
      <c r="B29" s="98">
        <f>B14+B25+B27</f>
        <v>93980</v>
      </c>
      <c r="C29" s="99"/>
      <c r="D29" s="97" t="s">
        <v>129</v>
      </c>
      <c r="E29" s="98">
        <f>E25+E27</f>
        <v>93980</v>
      </c>
    </row>
    <row r="30" spans="1:5">
      <c r="A30" s="101"/>
      <c r="B30" s="101"/>
      <c r="C30" s="101"/>
      <c r="D30" s="101"/>
      <c r="E30" s="101"/>
    </row>
    <row r="31" spans="1:5">
      <c r="A31" s="101"/>
      <c r="B31" s="101"/>
      <c r="C31" s="101"/>
      <c r="D31" s="101"/>
      <c r="E31" s="101"/>
    </row>
  </sheetData>
  <printOptions gridLines="1"/>
  <pageMargins left="0.7" right="0.7" top="0.75" bottom="0.75" header="0.3" footer="0.3"/>
  <pageSetup scale="9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00"/>
  <sheetViews>
    <sheetView workbookViewId="0">
      <selection sqref="A1:H47"/>
    </sheetView>
  </sheetViews>
  <sheetFormatPr defaultColWidth="14.42578125" defaultRowHeight="15" customHeight="1"/>
  <cols>
    <col min="1" max="1" width="22.140625" customWidth="1"/>
    <col min="2" max="6" width="8.85546875" customWidth="1"/>
    <col min="7" max="7" width="5.7109375" customWidth="1"/>
    <col min="8" max="8" width="15.85546875" customWidth="1"/>
    <col min="9" max="26" width="8.85546875" customWidth="1"/>
  </cols>
  <sheetData>
    <row r="1" spans="1:9" ht="18">
      <c r="A1" s="105" t="s">
        <v>96</v>
      </c>
      <c r="B1" s="106"/>
      <c r="C1" s="106"/>
      <c r="D1" s="106"/>
      <c r="E1" s="106"/>
      <c r="F1" s="106"/>
      <c r="G1" s="106"/>
      <c r="H1" s="106"/>
    </row>
    <row r="2" spans="1:9" ht="15.75">
      <c r="A2" s="107" t="s">
        <v>1</v>
      </c>
      <c r="B2" s="106"/>
      <c r="C2" s="106"/>
      <c r="D2" s="106"/>
      <c r="E2" s="106"/>
      <c r="F2" s="106"/>
      <c r="G2" s="106"/>
      <c r="H2" s="106"/>
    </row>
    <row r="3" spans="1:9">
      <c r="A3" s="108" t="s">
        <v>2</v>
      </c>
      <c r="B3" s="106"/>
      <c r="C3" s="106"/>
      <c r="D3" s="106"/>
      <c r="E3" s="106"/>
      <c r="F3" s="106"/>
      <c r="G3" s="106"/>
      <c r="H3" s="106"/>
    </row>
    <row r="4" spans="1:9">
      <c r="A4" s="4"/>
      <c r="B4" s="4"/>
      <c r="C4" s="4"/>
      <c r="D4" s="4"/>
      <c r="E4" s="4"/>
      <c r="F4" s="4"/>
      <c r="G4" s="4"/>
      <c r="H4" s="4"/>
    </row>
    <row r="5" spans="1:9" ht="15.75">
      <c r="A5" s="109" t="s">
        <v>4</v>
      </c>
      <c r="B5" s="106"/>
      <c r="C5" s="106"/>
      <c r="D5" s="106"/>
      <c r="E5" s="106"/>
      <c r="F5" s="106"/>
      <c r="G5" s="106"/>
      <c r="H5" s="106"/>
    </row>
    <row r="6" spans="1:9">
      <c r="A6" s="110" t="s">
        <v>6</v>
      </c>
      <c r="B6" s="106"/>
      <c r="C6" s="106"/>
      <c r="D6" s="106"/>
      <c r="E6" s="106"/>
      <c r="F6" s="106"/>
      <c r="G6" s="106"/>
      <c r="H6" s="106"/>
    </row>
    <row r="7" spans="1:9">
      <c r="A7" s="7" t="s">
        <v>7</v>
      </c>
      <c r="B7" s="8"/>
      <c r="C7" s="8"/>
      <c r="D7" s="8"/>
      <c r="E7" s="8"/>
      <c r="F7" s="8"/>
      <c r="G7" s="8"/>
      <c r="H7" s="10">
        <v>68000</v>
      </c>
      <c r="I7" s="13"/>
    </row>
    <row r="8" spans="1:9">
      <c r="A8" s="7" t="s">
        <v>23</v>
      </c>
      <c r="B8" s="15"/>
      <c r="C8" s="15"/>
      <c r="D8" s="15"/>
      <c r="E8" s="15"/>
      <c r="F8" s="15"/>
      <c r="G8" s="15"/>
      <c r="H8" s="10">
        <v>17000</v>
      </c>
      <c r="I8" s="13"/>
    </row>
    <row r="9" spans="1:9">
      <c r="A9" s="7" t="s">
        <v>24</v>
      </c>
      <c r="B9" s="7"/>
      <c r="C9" s="7"/>
      <c r="D9" s="7"/>
      <c r="E9" s="7"/>
      <c r="F9" s="7"/>
      <c r="G9" s="7"/>
      <c r="H9" s="17">
        <v>12000</v>
      </c>
    </row>
    <row r="10" spans="1:9">
      <c r="A10" s="18"/>
      <c r="B10" s="7"/>
      <c r="C10" s="7"/>
      <c r="D10" s="7"/>
      <c r="E10" s="7"/>
      <c r="F10" s="7"/>
      <c r="G10" s="7"/>
      <c r="H10" s="19"/>
      <c r="I10" s="13"/>
    </row>
    <row r="11" spans="1:9" ht="15.75">
      <c r="A11" s="20" t="s">
        <v>25</v>
      </c>
      <c r="B11" s="21"/>
      <c r="C11" s="21"/>
      <c r="D11" s="25"/>
      <c r="E11" s="25"/>
      <c r="F11" s="25"/>
      <c r="G11" s="25"/>
      <c r="H11" s="28">
        <f>SUM(H7:H10)</f>
        <v>97000</v>
      </c>
    </row>
    <row r="12" spans="1:9">
      <c r="A12" s="7"/>
      <c r="B12" s="7"/>
      <c r="C12" s="7"/>
      <c r="D12" s="7"/>
      <c r="E12" s="7"/>
      <c r="F12" s="7"/>
      <c r="G12" s="7"/>
      <c r="H12" s="29"/>
    </row>
    <row r="13" spans="1:9" ht="15.75">
      <c r="A13" s="7"/>
      <c r="B13" s="7"/>
      <c r="C13" s="7"/>
      <c r="D13" s="7"/>
      <c r="E13" s="1" t="s">
        <v>28</v>
      </c>
      <c r="F13" s="7"/>
      <c r="G13" s="7"/>
      <c r="H13" s="29"/>
    </row>
    <row r="14" spans="1:9" ht="15.75">
      <c r="A14" s="7"/>
      <c r="B14" s="7"/>
      <c r="C14" s="7"/>
      <c r="D14" s="7"/>
      <c r="E14" s="1"/>
      <c r="F14" s="7"/>
      <c r="G14" s="7"/>
      <c r="H14" s="29"/>
    </row>
    <row r="15" spans="1:9">
      <c r="A15" s="30"/>
      <c r="B15" s="7"/>
      <c r="C15" s="7"/>
      <c r="D15" s="7"/>
      <c r="E15" s="7"/>
      <c r="F15" s="7"/>
      <c r="G15" s="7"/>
      <c r="H15" s="29"/>
    </row>
    <row r="16" spans="1:9">
      <c r="A16" s="31" t="s">
        <v>30</v>
      </c>
      <c r="B16" s="8"/>
      <c r="C16" s="8"/>
      <c r="D16" s="8"/>
      <c r="E16" s="8"/>
      <c r="F16" s="8"/>
      <c r="G16" s="8"/>
      <c r="H16" s="32">
        <v>85000</v>
      </c>
    </row>
    <row r="17" spans="1:8">
      <c r="A17" s="31"/>
      <c r="B17" s="8"/>
      <c r="C17" s="8"/>
      <c r="D17" s="8"/>
      <c r="E17" s="8"/>
      <c r="F17" s="8"/>
      <c r="G17" s="8"/>
      <c r="H17" s="32">
        <v>0</v>
      </c>
    </row>
    <row r="18" spans="1:8">
      <c r="A18" s="33" t="s">
        <v>32</v>
      </c>
      <c r="B18" s="34"/>
      <c r="C18" s="34"/>
      <c r="D18" s="34"/>
      <c r="E18" s="34"/>
      <c r="F18" s="34"/>
      <c r="G18" s="34"/>
      <c r="H18" s="36">
        <f>SUM(H16:H17)</f>
        <v>85000</v>
      </c>
    </row>
    <row r="19" spans="1:8">
      <c r="A19" s="31"/>
      <c r="B19" s="8"/>
      <c r="C19" s="8"/>
      <c r="D19" s="8"/>
      <c r="E19" s="8"/>
      <c r="F19" s="8"/>
      <c r="G19" s="8"/>
      <c r="H19" s="38"/>
    </row>
    <row r="20" spans="1:8">
      <c r="A20" s="39" t="s">
        <v>35</v>
      </c>
      <c r="B20" s="8"/>
      <c r="C20" s="8"/>
      <c r="D20" s="8"/>
      <c r="E20" s="8"/>
      <c r="F20" s="8"/>
      <c r="G20" s="8"/>
      <c r="H20" s="40">
        <v>8235</v>
      </c>
    </row>
    <row r="21" spans="1:8" ht="15.75" customHeight="1">
      <c r="A21" s="39"/>
      <c r="B21" s="8"/>
      <c r="C21" s="8"/>
      <c r="D21" s="8"/>
      <c r="E21" s="8"/>
      <c r="F21" s="8"/>
      <c r="G21" s="8"/>
      <c r="H21" s="38"/>
    </row>
    <row r="22" spans="1:8" ht="15.75" customHeight="1">
      <c r="A22" s="30" t="s">
        <v>36</v>
      </c>
      <c r="B22" s="8"/>
      <c r="C22" s="8"/>
      <c r="D22" s="8"/>
      <c r="E22" s="8"/>
      <c r="F22" s="8"/>
      <c r="G22" s="8"/>
      <c r="H22" s="40">
        <v>0</v>
      </c>
    </row>
    <row r="23" spans="1:8" ht="15.75" customHeight="1">
      <c r="A23" s="7"/>
      <c r="B23" s="8"/>
      <c r="C23" s="8"/>
      <c r="D23" s="8"/>
      <c r="E23" s="8"/>
      <c r="F23" s="8"/>
      <c r="G23" s="8"/>
      <c r="H23" s="38"/>
    </row>
    <row r="24" spans="1:8" ht="15.75" customHeight="1">
      <c r="A24" s="30" t="s">
        <v>37</v>
      </c>
      <c r="B24" s="8"/>
      <c r="C24" s="8"/>
      <c r="D24" s="8"/>
      <c r="E24" s="8"/>
      <c r="F24" s="8"/>
      <c r="G24" s="8"/>
      <c r="H24" s="38"/>
    </row>
    <row r="25" spans="1:8" ht="15.75" customHeight="1">
      <c r="A25" s="7" t="s">
        <v>37</v>
      </c>
      <c r="B25" s="8"/>
      <c r="C25" s="8"/>
      <c r="D25" s="8"/>
      <c r="E25" s="8"/>
      <c r="F25" s="8"/>
      <c r="G25" s="8"/>
      <c r="H25" s="32">
        <v>3019.85</v>
      </c>
    </row>
    <row r="26" spans="1:8" ht="15.75" customHeight="1">
      <c r="A26" s="7"/>
      <c r="B26" s="8"/>
      <c r="C26" s="8"/>
      <c r="D26" s="8"/>
      <c r="E26" s="8"/>
      <c r="F26" s="8"/>
      <c r="G26" s="8"/>
      <c r="H26" s="32">
        <v>0</v>
      </c>
    </row>
    <row r="27" spans="1:8" ht="15.75" customHeight="1">
      <c r="A27" s="7"/>
      <c r="B27" s="8"/>
      <c r="C27" s="8"/>
      <c r="D27" s="8"/>
      <c r="E27" s="8"/>
      <c r="F27" s="8"/>
      <c r="G27" s="8"/>
      <c r="H27" s="32">
        <v>0</v>
      </c>
    </row>
    <row r="28" spans="1:8" ht="15.75" customHeight="1">
      <c r="A28" s="42" t="s">
        <v>39</v>
      </c>
      <c r="B28" s="34"/>
      <c r="C28" s="34"/>
      <c r="D28" s="34"/>
      <c r="E28" s="34"/>
      <c r="F28" s="34"/>
      <c r="G28" s="34"/>
      <c r="H28" s="36">
        <f>SUM(H25:H27)</f>
        <v>3019.85</v>
      </c>
    </row>
    <row r="29" spans="1:8" ht="15.75" customHeight="1">
      <c r="A29" s="15"/>
      <c r="B29" s="8"/>
      <c r="C29" s="8"/>
      <c r="D29" s="8"/>
      <c r="E29" s="8"/>
      <c r="F29" s="8"/>
      <c r="G29" s="8"/>
      <c r="H29" s="38"/>
    </row>
    <row r="30" spans="1:8" ht="15.75" customHeight="1">
      <c r="A30" s="7"/>
      <c r="B30" s="7"/>
      <c r="C30" s="7"/>
      <c r="D30" s="7"/>
      <c r="E30" s="7"/>
      <c r="F30" s="7"/>
      <c r="G30" s="7"/>
      <c r="H30" s="29"/>
    </row>
    <row r="31" spans="1:8" ht="15.75" customHeight="1">
      <c r="A31" s="44" t="s">
        <v>40</v>
      </c>
      <c r="B31" s="25"/>
      <c r="C31" s="25"/>
      <c r="D31" s="25"/>
      <c r="E31" s="25"/>
      <c r="F31" s="25"/>
      <c r="G31" s="25"/>
      <c r="H31" s="46">
        <f>(H18+H20+H22+H28)</f>
        <v>96254.85</v>
      </c>
    </row>
    <row r="32" spans="1:8" ht="15.75" customHeight="1">
      <c r="A32" s="25"/>
      <c r="B32" s="25"/>
      <c r="C32" s="25"/>
      <c r="D32" s="25"/>
      <c r="E32" s="25"/>
      <c r="F32" s="25"/>
      <c r="G32" s="25"/>
      <c r="H32" s="47"/>
    </row>
    <row r="33" spans="1:8" ht="15.75" customHeight="1">
      <c r="A33" s="44" t="s">
        <v>43</v>
      </c>
      <c r="B33" s="25"/>
      <c r="C33" s="25"/>
      <c r="D33" s="25"/>
      <c r="E33" s="25"/>
      <c r="F33" s="25"/>
      <c r="G33" s="25"/>
      <c r="H33" s="46">
        <f>(H11-H31)</f>
        <v>745.14999999999418</v>
      </c>
    </row>
    <row r="34" spans="1:8" ht="15.75" customHeight="1"/>
    <row r="35" spans="1:8" ht="15.75" customHeight="1">
      <c r="A35" s="48" t="s">
        <v>44</v>
      </c>
    </row>
    <row r="36" spans="1:8" ht="15.75" customHeight="1">
      <c r="A36" t="s">
        <v>46</v>
      </c>
      <c r="B36">
        <v>35</v>
      </c>
      <c r="C36">
        <v>35</v>
      </c>
    </row>
    <row r="37" spans="1:8" ht="15.75" customHeight="1">
      <c r="A37" t="s">
        <v>47</v>
      </c>
      <c r="B37">
        <v>800</v>
      </c>
    </row>
    <row r="38" spans="1:8" ht="15.75" customHeight="1">
      <c r="A38" t="s">
        <v>48</v>
      </c>
      <c r="B38">
        <v>50</v>
      </c>
    </row>
    <row r="39" spans="1:8" ht="15.75" customHeight="1">
      <c r="A39" t="s">
        <v>82</v>
      </c>
      <c r="B39">
        <v>8000</v>
      </c>
      <c r="C39">
        <v>8000</v>
      </c>
    </row>
    <row r="40" spans="1:8" ht="15.75" customHeight="1">
      <c r="A40" t="s">
        <v>49</v>
      </c>
      <c r="B40">
        <v>200</v>
      </c>
      <c r="C40">
        <v>200</v>
      </c>
    </row>
    <row r="41" spans="1:8" ht="15.75" customHeight="1">
      <c r="A41" t="s">
        <v>41</v>
      </c>
      <c r="B41">
        <v>160</v>
      </c>
      <c r="D41" t="s">
        <v>94</v>
      </c>
    </row>
    <row r="42" spans="1:8" ht="15.75" customHeight="1">
      <c r="A42" t="s">
        <v>50</v>
      </c>
      <c r="B42">
        <v>250</v>
      </c>
      <c r="D42" t="s">
        <v>51</v>
      </c>
    </row>
    <row r="43" spans="1:8" ht="15.75" customHeight="1">
      <c r="A43" t="s">
        <v>52</v>
      </c>
      <c r="B43">
        <v>1500</v>
      </c>
    </row>
    <row r="44" spans="1:8" s="65" customFormat="1" ht="15.75" customHeight="1">
      <c r="A44" s="65" t="s">
        <v>78</v>
      </c>
      <c r="B44" s="65">
        <v>109.85</v>
      </c>
      <c r="D44" s="65" t="s">
        <v>81</v>
      </c>
    </row>
    <row r="45" spans="1:8" ht="15.75" customHeight="1">
      <c r="A45" t="s">
        <v>53</v>
      </c>
      <c r="B45">
        <v>150</v>
      </c>
    </row>
    <row r="46" spans="1:8" ht="15.75" customHeight="1">
      <c r="A46" s="50" t="s">
        <v>55</v>
      </c>
      <c r="B46">
        <f>SUM(B36:B45)</f>
        <v>11254.85</v>
      </c>
      <c r="C46">
        <f>SUM(C36:C45)</f>
        <v>8235</v>
      </c>
      <c r="D46">
        <f>SUM(B46-C46)</f>
        <v>3019.8500000000004</v>
      </c>
    </row>
    <row r="47" spans="1:8" ht="15.75" customHeight="1"/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H1"/>
    <mergeCell ref="A2:H2"/>
    <mergeCell ref="A3:H3"/>
    <mergeCell ref="A5:H5"/>
    <mergeCell ref="A6:H6"/>
  </mergeCells>
  <printOptions gridLines="1"/>
  <pageMargins left="0.7" right="0.7" top="0.75" bottom="0.75" header="0" footer="0"/>
  <pageSetup scale="96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Simple Cash Flow </vt:lpstr>
      <vt:lpstr>Balance Sheeet at Loan </vt:lpstr>
      <vt:lpstr>Sources and Uses </vt:lpstr>
      <vt:lpstr>'Balance Sheeet at Loan '!Print_Area</vt:lpstr>
      <vt:lpstr>'Simple Cash Flow '!Print_Area</vt:lpstr>
      <vt:lpstr>'Sources and Uses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Almeida</dc:creator>
  <cp:lastModifiedBy>Amy Shapiro</cp:lastModifiedBy>
  <cp:lastPrinted>2020-02-05T01:50:39Z</cp:lastPrinted>
  <dcterms:created xsi:type="dcterms:W3CDTF">2018-10-01T13:29:27Z</dcterms:created>
  <dcterms:modified xsi:type="dcterms:W3CDTF">2020-02-05T01:56:04Z</dcterms:modified>
</cp:coreProperties>
</file>